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240" activeTab="2"/>
  </bookViews>
  <sheets>
    <sheet name="стр.1" sheetId="1" r:id="rId1"/>
    <sheet name="стр.2_3" sheetId="2" r:id="rId2"/>
    <sheet name="стр.4-7  без пробела" sheetId="3" r:id="rId3"/>
  </sheets>
  <definedNames>
    <definedName name="_xlnm.Print_Titles" localSheetId="1">'стр.2_3'!$4:$4</definedName>
    <definedName name="_xlnm.Print_Area" localSheetId="0">'стр.1'!$A$1:$DD$45</definedName>
    <definedName name="_xlnm.Print_Area" localSheetId="1">'стр.2_3'!$A$1:$DD$76</definedName>
    <definedName name="_xlnm.Print_Area" localSheetId="2">'стр.4-7  без пробела'!$A$1:$F$261</definedName>
  </definedNames>
  <calcPr fullCalcOnLoad="1"/>
</workbook>
</file>

<file path=xl/sharedStrings.xml><?xml version="1.0" encoding="utf-8"?>
<sst xmlns="http://schemas.openxmlformats.org/spreadsheetml/2006/main" count="430" uniqueCount="228">
  <si>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</si>
  <si>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</si>
  <si>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</si>
  <si>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</si>
  <si>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</si>
  <si>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</si>
  <si>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</si>
  <si>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</si>
  <si>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</si>
  <si>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</si>
  <si>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</si>
  <si>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</si>
  <si>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</si>
  <si>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</si>
  <si>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</si>
  <si>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</si>
  <si>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</si>
  <si>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</si>
  <si>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</si>
  <si>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</si>
  <si>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</si>
  <si>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</si>
  <si>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</si>
  <si>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</si>
  <si>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</si>
  <si>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</si>
  <si>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</si>
  <si>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</si>
  <si>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</si>
  <si>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Бюджетные инвестиции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</si>
  <si>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</si>
  <si>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</si>
  <si>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</si>
  <si>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</si>
  <si>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</si>
  <si>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</si>
  <si>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</si>
  <si>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</si>
  <si>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</si>
  <si>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</si>
  <si>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</si>
  <si>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</si>
  <si>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</si>
  <si>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</si>
  <si>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</si>
  <si>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</si>
  <si>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</si>
  <si>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</si>
  <si>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</si>
  <si>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</si>
  <si>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</si>
  <si>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</si>
  <si>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</si>
  <si>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</si>
  <si>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</si>
  <si>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</si>
  <si>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</si>
  <si>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</si>
  <si>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</si>
  <si>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</si>
  <si>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</si>
  <si>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Приложение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</si>
  <si>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</si>
  <si>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</si>
  <si>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</si>
  <si>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</si>
  <si>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</si>
  <si>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</si>
  <si>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</si>
  <si>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</si>
  <si>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</si>
  <si>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</si>
  <si>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</si>
  <si>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</si>
  <si>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</si>
  <si>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</si>
  <si>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</si>
  <si>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</si>
  <si>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</si>
  <si>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</si>
  <si>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</si>
  <si>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</si>
  <si>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</si>
  <si>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</si>
  <si>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</si>
  <si>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</si>
  <si>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</si>
  <si>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</si>
  <si>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</si>
  <si>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</si>
  <si>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</si>
  <si>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</si>
  <si>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</si>
  <si>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</si>
  <si>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</si>
  <si>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</si>
  <si>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</si>
  <si>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</si>
  <si>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</si>
  <si>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</si>
  <si>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</si>
  <si>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</si>
  <si>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</si>
  <si>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</si>
  <si>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</si>
  <si>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Увеличение стоимости акций и иных форм участия в капитале</t>
  </si>
  <si>
    <t>2.2.3. по выданным авансам на коммунальные услуги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</si>
  <si>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</si>
  <si>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</si>
  <si>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</si>
  <si>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муниципальных,бюджетных и автономных</t>
  </si>
  <si>
    <t xml:space="preserve">учреждений, находящихся в ведении </t>
  </si>
  <si>
    <t>Управления образования города Пензы</t>
  </si>
  <si>
    <t>Наименование муниципального</t>
  </si>
  <si>
    <t>бюджетного (автономного)</t>
  </si>
  <si>
    <t>муниципального бюджетного (автономного)</t>
  </si>
  <si>
    <t>1.1. Цели деятельности муниципального бюджетного(автономного) учреждения (подразделения):</t>
  </si>
  <si>
    <t>1.2. Виды деятельности муниципального бюджетного(автономного) учреждения (подразделения):</t>
  </si>
  <si>
    <t xml:space="preserve">II. Показатели финансового состояния учреждения </t>
  </si>
  <si>
    <t>1.1. Общая балансовая стоимость недвижимого муниципального имущества, всего</t>
  </si>
  <si>
    <t>1.1.2. Стоимость имущества, приобретенного муниципальным бюджетным(автономным)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</si>
  <si>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</si>
  <si>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</si>
  <si>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</si>
  <si>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</si>
  <si>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Пензы, всего:</t>
  </si>
  <si>
    <t>3.2. Кредиторская задолженность по расчетам с поставщиками и подрядчиками за счет средств бюджета города Пензы, всего:</t>
  </si>
  <si>
    <t>Субсидии на выполнение муниципального задания</t>
  </si>
  <si>
    <t xml:space="preserve">I. Сведения о деятельности муниципального (автономного) бюджетного учреждения </t>
  </si>
  <si>
    <t>1.1.1. Стоимость имущества, закрепленного собственником имущества за муниципальным бюджетным (автономным) учреждением  на праве оперативного управления</t>
  </si>
  <si>
    <t>Увеличение стоимости ценных бумаг, кроме акций и иных форм участия в капитале</t>
  </si>
  <si>
    <t>III. Показатели по поступлениям и выплатам учреждения</t>
  </si>
  <si>
    <t>Код дополнительной классификации</t>
  </si>
  <si>
    <t>Код региональной классификации</t>
  </si>
  <si>
    <t>Код по бюджетной классификации операции сектора государственного управления</t>
  </si>
  <si>
    <t>Субсидии на выполнении муниципального задания</t>
  </si>
  <si>
    <t>Субсидии на иные цели</t>
  </si>
  <si>
    <t>Поступления от оказания муниципальным бюджетным (автономным)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</si>
  <si>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Начисления на выплаты по оплате труда</t>
  </si>
  <si>
    <t xml:space="preserve">Поступление нефинансовых активов, всего </t>
  </si>
  <si>
    <t>…</t>
  </si>
  <si>
    <t>Субсидии бюджетным учреждениям на иные цели зас счет средств бюджета города Пензы</t>
  </si>
  <si>
    <t>05.01.612</t>
  </si>
  <si>
    <t>Организация отдыха и оздоровления детей в оздоровительных лагерях с дневным пребыванием детей в период школьных каникул</t>
  </si>
  <si>
    <t>Долгосрочная целевая программа города Пензы "Здоровый ребенок" на 2011-2013 годы</t>
  </si>
  <si>
    <t>Долгосрочная целевая программа "Пожарная безопасность города Пензы на 2010-2012 годы"</t>
  </si>
  <si>
    <t>Ведомственная целевая программа развития "Дошкольное детство(2011-2013 гг.)"</t>
  </si>
  <si>
    <t>Субсидии бюджетным учреждениям на иные цели зас счет федеральных средств</t>
  </si>
  <si>
    <t>Субсидии на выплату пособий и компенсаций за счет средств Пензенской области</t>
  </si>
  <si>
    <t>05.10.321</t>
  </si>
  <si>
    <t>04.02.000</t>
  </si>
  <si>
    <t>Аренда</t>
  </si>
  <si>
    <t>04.04.000</t>
  </si>
  <si>
    <t>Поступление финансовых активов, всего</t>
  </si>
  <si>
    <t>Руководитель муниципального бюджетного</t>
  </si>
  <si>
    <t>(автономного) учреждения (подразделения)</t>
  </si>
  <si>
    <t>Заместитель руководителя муниципального бюджетного</t>
  </si>
  <si>
    <t>(автономного) учреждения (подразделения) по</t>
  </si>
  <si>
    <t>финансовым вопросам</t>
  </si>
  <si>
    <t>Главный бухгалтер муниципального бюджетного</t>
  </si>
  <si>
    <t xml:space="preserve">Исполнитель  Т.А Закутаева </t>
  </si>
  <si>
    <t>тел.  441583</t>
  </si>
  <si>
    <t>(уполномоченное лицо)                                                                                   Е. Ю. Шорникова</t>
  </si>
  <si>
    <t>(автономного) учреждения (подразделения)                                                  Т.А. Закутаева</t>
  </si>
  <si>
    <t>муниципальное бюджетное общеобразовательное учреждение "Средняя общеобразовательная школа № 63 " г. Пензы</t>
  </si>
  <si>
    <t>Управление образования города Пензы</t>
  </si>
  <si>
    <t>г. Пенза Ул. Онежская ,11</t>
  </si>
  <si>
    <t>реализация образовательных услуг</t>
  </si>
  <si>
    <t>предоставление образовательных услуг</t>
  </si>
  <si>
    <t>обучение по дополнительным программам,преподавание курсов ,сверх часов и сверх программ предусмотренных учебным планом</t>
  </si>
  <si>
    <t>Начальник Управления образования города Пензы</t>
  </si>
  <si>
    <t>Ю. А. Голодяев</t>
  </si>
  <si>
    <t>мероприятия по выполнению наказов избирателей</t>
  </si>
  <si>
    <t>услуги по содержанию имущества</t>
  </si>
  <si>
    <t>увеличение ст-ти основных средств</t>
  </si>
  <si>
    <t>долгосрочная целевая программа Укрепление МТБ и проведение капитального ремонта зданий города Пензы</t>
  </si>
  <si>
    <t>прочие услуги</t>
  </si>
  <si>
    <t>долгосрочная целевая програсмма энергосбережения и энергоэффективности в г Пензе на период 2010-2020гг</t>
  </si>
  <si>
    <t>долгосрочная целевая программа "школьное молоко на период 2011-13гг</t>
  </si>
  <si>
    <t>долгосрочная целевая программа г Пензы "Совершенствование организации питания города Пензы на основе внедрения новых технологии на 2011-13гг</t>
  </si>
  <si>
    <t>областная целевая программа энергосбережения и энергоэффективности Пензенской области на 2010-20гг</t>
  </si>
  <si>
    <t>05.10.612</t>
  </si>
  <si>
    <t>подпрограмма "Организация отдыха и оздоровления детей в лагеерях с дневным пребыванием в период школьных каникул</t>
  </si>
  <si>
    <t>школа № 63 " г. Пензы</t>
  </si>
  <si>
    <t>работы услуги по содержанию имущества</t>
  </si>
  <si>
    <t>04.01.612</t>
  </si>
  <si>
    <t>исполнение полномочий по выплате денежных средств молодым специфлистам</t>
  </si>
  <si>
    <t>Ведомственная целевая программа "Совершенствование организации питания детей в общеобразовательных учреждениях (в том числе в пришкольных лагерях с дневным пребыванием) и учреждениях дошкольного образования, в отношении которых функции и полномочия учредителя осуществляет Управление образования города Пензы, на 2014-2016 годы"</t>
  </si>
  <si>
    <t>Субвенция по исполнению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 в рамках подпрограммы «Развитие дошкольного, общего и дополнительного образования детей» государственной программы Пензенской области «Развитие образования в Пензенской области на 2014-2020 годы»</t>
  </si>
  <si>
    <t>Услуга № 1 платн образ услуги</t>
  </si>
  <si>
    <t xml:space="preserve"> </t>
  </si>
  <si>
    <t>24022503</t>
  </si>
  <si>
    <t>383</t>
  </si>
  <si>
    <t>04.00.000</t>
  </si>
  <si>
    <t>5835001780</t>
  </si>
  <si>
    <t>Субсидии бюджетным учреждениям на иные цели</t>
  </si>
  <si>
    <t>мероприятия по выполнению наказов избирателей поступивших депутатам Пензенской городской думы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</si>
  <si>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специалистам(педагогическим работникам) муниципальных образовательных организаций</t>
  </si>
  <si>
    <t>05.01.611</t>
  </si>
  <si>
    <t>Создание условий для предоставления общедоступного и бесплатного общего образования</t>
  </si>
  <si>
    <t xml:space="preserve">Субсидии бюджетным учреждениям на иные цели </t>
  </si>
  <si>
    <t>Услуга № 3 возмещение комунальных услуг</t>
  </si>
  <si>
    <t>Услуга № 2 родительская плата (лагерь)</t>
  </si>
  <si>
    <t>*</t>
  </si>
  <si>
    <t>Совершенствование организации питания детей в общеобразовательных учреждениях(в том числе пришкольных лагерях с дневным пребыванием) и учреждениях дошкольного образования в отношении которых функции и полномочия учредителя осуществляет Управление образования города Пензы на 2014-2016г"</t>
  </si>
  <si>
    <t>мероприятия по выполнению наказав избирателей Пензенской городской Думы</t>
  </si>
  <si>
    <t>Исполнение судебных решений</t>
  </si>
  <si>
    <t>16</t>
  </si>
  <si>
    <t>остаток на 01.01.2016</t>
  </si>
  <si>
    <t>S333</t>
  </si>
  <si>
    <t>Расходы на создание условий для предоставления общедоступного и бесплатного общего образования</t>
  </si>
  <si>
    <t>расходы на создание условий для предоставления общедоступного и бесплатного общего образования</t>
  </si>
  <si>
    <t>субвенция на исполнение отдельных государственных полномочий Пензенской области в сфере образования по финансированию муниципальных  дошкольных образовательных организаций и муниципальных общеобразовательных организаций</t>
  </si>
  <si>
    <t>расходы на обеспечение обучающихся 1-11 классов горячим питанием</t>
  </si>
  <si>
    <t>Расходы на организацию  питания детей  в оздоровительных лагерях с дневным пребыванием детей в каникулярное время</t>
  </si>
  <si>
    <t>расходы на мероприятия по выполнению наказов избирателей поступивших депутатам Пензенской городской Думы по учреждениям образования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</si>
  <si>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специалистам(педагогическим работникам) муниципальных общеобразовательных организаций и образовательных организаций дополнительного образования</t>
  </si>
  <si>
    <t>остатки прин доход = 9534,72</t>
  </si>
  <si>
    <t>Приносящая доход деятельность (собственные доходы учреждения)</t>
  </si>
  <si>
    <t>внеб</t>
  </si>
  <si>
    <t>прочие расходы</t>
  </si>
  <si>
    <t>субсидия на организацию  отдыха детей  в оздоровительных лагерях с дневным пребыванием детей в каникулярное время</t>
  </si>
  <si>
    <t>прочие работы, услуги</t>
  </si>
  <si>
    <t>аренда</t>
  </si>
  <si>
    <t>06</t>
  </si>
  <si>
    <t>июня</t>
  </si>
  <si>
    <t>30</t>
  </si>
  <si>
    <t>30.06.2016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</si>
</sst>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0"/>
      <color indexed="10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i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0"/>
      <color rgb="FFFF0000"/>
      <name val="Calibri"/>
      <family val="2"/>
    </font>
    <font>
      <sz val="10"/>
      <color rgb="FFFF0000"/>
      <name val="Calibri"/>
      <family val="2"/>
    </font>
    <font>
      <b/>
      <i/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i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56" fillId="0" borderId="0">
      <alignment/>
      <protection/>
    </xf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73" fillId="0" borderId="13" xfId="52" applyFont="1" applyBorder="1" applyAlignment="1">
      <alignment horizontal="center" vertical="top" wrapText="1"/>
      <protection/>
    </xf>
    <xf numFmtId="0" fontId="73" fillId="0" borderId="13" xfId="52" applyFont="1" applyBorder="1" applyAlignment="1">
      <alignment vertical="top" wrapText="1"/>
      <protection/>
    </xf>
    <xf numFmtId="0" fontId="73" fillId="0" borderId="13" xfId="52" applyFont="1" applyBorder="1" applyAlignment="1">
      <alignment horizontal="center" wrapText="1"/>
      <protection/>
    </xf>
    <xf numFmtId="0" fontId="74" fillId="0" borderId="13" xfId="52" applyFont="1" applyBorder="1" applyAlignment="1">
      <alignment horizontal="center" wrapText="1"/>
      <protection/>
    </xf>
    <xf numFmtId="0" fontId="73" fillId="0" borderId="14" xfId="52" applyFont="1" applyBorder="1" applyAlignment="1">
      <alignment horizontal="center" vertical="top" wrapText="1"/>
      <protection/>
    </xf>
    <xf numFmtId="0" fontId="75" fillId="0" borderId="15" xfId="52" applyFont="1" applyBorder="1" applyAlignment="1">
      <alignment horizontal="center" vertical="top" wrapText="1"/>
      <protection/>
    </xf>
    <xf numFmtId="0" fontId="73" fillId="0" borderId="16" xfId="52" applyFont="1" applyBorder="1" applyAlignment="1">
      <alignment horizontal="center" vertical="top" wrapText="1"/>
      <protection/>
    </xf>
    <xf numFmtId="0" fontId="73" fillId="0" borderId="17" xfId="52" applyFont="1" applyBorder="1" applyAlignment="1">
      <alignment vertical="top" wrapText="1"/>
      <protection/>
    </xf>
    <xf numFmtId="0" fontId="73" fillId="0" borderId="18" xfId="52" applyFont="1" applyBorder="1" applyAlignment="1">
      <alignment horizontal="right" vertical="top" wrapText="1"/>
      <protection/>
    </xf>
    <xf numFmtId="0" fontId="73" fillId="0" borderId="18" xfId="52" applyFont="1" applyBorder="1" applyAlignment="1">
      <alignment vertical="top" wrapText="1"/>
      <protection/>
    </xf>
    <xf numFmtId="0" fontId="73" fillId="0" borderId="17" xfId="52" applyFont="1" applyBorder="1" applyAlignment="1">
      <alignment wrapText="1"/>
      <protection/>
    </xf>
    <xf numFmtId="0" fontId="76" fillId="0" borderId="17" xfId="52" applyFont="1" applyBorder="1" applyAlignment="1">
      <alignment vertical="top" wrapText="1"/>
      <protection/>
    </xf>
    <xf numFmtId="0" fontId="76" fillId="0" borderId="17" xfId="52" applyFont="1" applyBorder="1" applyAlignment="1">
      <alignment vertical="top"/>
      <protection/>
    </xf>
    <xf numFmtId="0" fontId="77" fillId="0" borderId="17" xfId="52" applyFont="1" applyBorder="1" applyAlignment="1">
      <alignment vertical="top" wrapText="1"/>
      <protection/>
    </xf>
    <xf numFmtId="0" fontId="78" fillId="0" borderId="17" xfId="52" applyFont="1" applyBorder="1" applyAlignment="1">
      <alignment wrapText="1"/>
      <protection/>
    </xf>
    <xf numFmtId="0" fontId="76" fillId="0" borderId="19" xfId="52" applyFont="1" applyBorder="1" applyAlignment="1">
      <alignment vertical="top" wrapText="1"/>
      <protection/>
    </xf>
    <xf numFmtId="0" fontId="73" fillId="0" borderId="20" xfId="52" applyFont="1" applyBorder="1" applyAlignment="1">
      <alignment horizontal="center" vertical="top" wrapText="1"/>
      <protection/>
    </xf>
    <xf numFmtId="0" fontId="73" fillId="0" borderId="21" xfId="52" applyFont="1" applyBorder="1" applyAlignment="1">
      <alignment vertical="top" wrapText="1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6" fillId="0" borderId="0" xfId="52" applyFont="1" applyBorder="1" applyAlignment="1">
      <alignment vertical="top" wrapText="1"/>
      <protection/>
    </xf>
    <xf numFmtId="0" fontId="56" fillId="0" borderId="0" xfId="52" applyFont="1" applyBorder="1" applyAlignment="1">
      <alignment vertical="top" wrapText="1"/>
      <protection/>
    </xf>
    <xf numFmtId="0" fontId="73" fillId="0" borderId="0" xfId="52" applyFont="1" applyBorder="1" applyAlignment="1">
      <alignment horizontal="center" vertical="top" wrapText="1"/>
      <protection/>
    </xf>
    <xf numFmtId="0" fontId="73" fillId="0" borderId="0" xfId="52" applyFont="1" applyBorder="1" applyAlignment="1">
      <alignment vertical="top" wrapText="1"/>
      <protection/>
    </xf>
    <xf numFmtId="0" fontId="79" fillId="0" borderId="17" xfId="52" applyFont="1" applyBorder="1" applyAlignment="1">
      <alignment vertical="top" wrapText="1"/>
      <protection/>
    </xf>
    <xf numFmtId="0" fontId="80" fillId="0" borderId="13" xfId="52" applyFont="1" applyBorder="1" applyAlignment="1">
      <alignment horizontal="center" wrapText="1"/>
      <protection/>
    </xf>
    <xf numFmtId="0" fontId="80" fillId="0" borderId="18" xfId="52" applyFont="1" applyBorder="1" applyAlignment="1">
      <alignment vertical="top" wrapText="1"/>
      <protection/>
    </xf>
    <xf numFmtId="0" fontId="7" fillId="0" borderId="13" xfId="0" applyFont="1" applyFill="1" applyBorder="1" applyAlignment="1">
      <alignment horizontal="left" vertical="top" wrapText="1"/>
    </xf>
    <xf numFmtId="0" fontId="76" fillId="0" borderId="0" xfId="52" applyFont="1" applyFill="1" applyBorder="1" applyAlignment="1">
      <alignment horizontal="left" vertical="top" wrapText="1"/>
      <protection/>
    </xf>
    <xf numFmtId="0" fontId="7" fillId="0" borderId="13" xfId="0" applyFont="1" applyFill="1" applyBorder="1" applyAlignment="1">
      <alignment horizontal="left" wrapText="1"/>
    </xf>
    <xf numFmtId="0" fontId="6" fillId="0" borderId="13" xfId="52" applyFont="1" applyBorder="1" applyAlignment="1">
      <alignment horizontal="center"/>
      <protection/>
    </xf>
    <xf numFmtId="0" fontId="81" fillId="0" borderId="13" xfId="52" applyFont="1" applyBorder="1" applyAlignment="1">
      <alignment horizontal="center" wrapText="1"/>
      <protection/>
    </xf>
    <xf numFmtId="0" fontId="77" fillId="0" borderId="17" xfId="52" applyFont="1" applyBorder="1" applyAlignment="1">
      <alignment wrapText="1"/>
      <protection/>
    </xf>
    <xf numFmtId="0" fontId="82" fillId="0" borderId="17" xfId="52" applyFont="1" applyBorder="1" applyAlignment="1">
      <alignment vertical="top" wrapText="1"/>
      <protection/>
    </xf>
    <xf numFmtId="0" fontId="83" fillId="0" borderId="13" xfId="52" applyFont="1" applyBorder="1" applyAlignment="1">
      <alignment horizontal="center" vertical="top" wrapText="1"/>
      <protection/>
    </xf>
    <xf numFmtId="0" fontId="83" fillId="0" borderId="18" xfId="52" applyFont="1" applyBorder="1" applyAlignment="1">
      <alignment horizontal="right" vertical="top" wrapText="1"/>
      <protection/>
    </xf>
    <xf numFmtId="0" fontId="84" fillId="0" borderId="17" xfId="52" applyFont="1" applyBorder="1" applyAlignment="1">
      <alignment wrapText="1"/>
      <protection/>
    </xf>
    <xf numFmtId="0" fontId="85" fillId="0" borderId="13" xfId="52" applyFont="1" applyBorder="1" applyAlignment="1">
      <alignment horizontal="center" vertical="top" wrapText="1"/>
      <protection/>
    </xf>
    <xf numFmtId="0" fontId="86" fillId="0" borderId="17" xfId="52" applyFont="1" applyBorder="1" applyAlignment="1">
      <alignment wrapText="1"/>
      <protection/>
    </xf>
    <xf numFmtId="0" fontId="83" fillId="0" borderId="13" xfId="52" applyFont="1" applyBorder="1" applyAlignment="1">
      <alignment horizontal="center" wrapText="1"/>
      <protection/>
    </xf>
    <xf numFmtId="0" fontId="83" fillId="0" borderId="18" xfId="52" applyFont="1" applyBorder="1" applyAlignment="1">
      <alignment vertical="top" wrapText="1"/>
      <protection/>
    </xf>
    <xf numFmtId="0" fontId="83" fillId="0" borderId="17" xfId="52" applyFont="1" applyBorder="1" applyAlignment="1">
      <alignment vertical="top" wrapText="1"/>
      <protection/>
    </xf>
    <xf numFmtId="0" fontId="82" fillId="0" borderId="18" xfId="52" applyFont="1" applyBorder="1" applyAlignment="1">
      <alignment horizontal="right" vertical="top" wrapText="1"/>
      <protection/>
    </xf>
    <xf numFmtId="0" fontId="87" fillId="0" borderId="13" xfId="52" applyFont="1" applyBorder="1" applyAlignment="1">
      <alignment vertical="top" wrapText="1"/>
      <protection/>
    </xf>
    <xf numFmtId="0" fontId="8" fillId="0" borderId="13" xfId="52" applyFont="1" applyBorder="1" applyAlignment="1">
      <alignment horizontal="center" vertical="top" wrapText="1"/>
      <protection/>
    </xf>
    <xf numFmtId="0" fontId="84" fillId="0" borderId="13" xfId="52" applyFont="1" applyBorder="1" applyAlignment="1">
      <alignment horizontal="center" vertical="top" wrapText="1"/>
      <protection/>
    </xf>
    <xf numFmtId="0" fontId="88" fillId="0" borderId="13" xfId="52" applyFont="1" applyBorder="1">
      <alignment/>
      <protection/>
    </xf>
    <xf numFmtId="0" fontId="88" fillId="0" borderId="13" xfId="52" applyFont="1" applyBorder="1" applyAlignment="1">
      <alignment wrapText="1"/>
      <protection/>
    </xf>
    <xf numFmtId="0" fontId="76" fillId="0" borderId="13" xfId="52" applyFont="1" applyBorder="1" applyAlignment="1">
      <alignment horizontal="center" wrapText="1"/>
      <protection/>
    </xf>
    <xf numFmtId="0" fontId="89" fillId="0" borderId="13" xfId="52" applyFont="1" applyBorder="1" applyAlignment="1">
      <alignment wrapText="1"/>
      <protection/>
    </xf>
    <xf numFmtId="0" fontId="77" fillId="0" borderId="13" xfId="52" applyFont="1" applyBorder="1" applyAlignment="1">
      <alignment horizontal="center" wrapText="1"/>
      <protection/>
    </xf>
    <xf numFmtId="0" fontId="90" fillId="0" borderId="13" xfId="52" applyFont="1" applyBorder="1" applyAlignment="1">
      <alignment wrapText="1"/>
      <protection/>
    </xf>
    <xf numFmtId="0" fontId="90" fillId="0" borderId="13" xfId="52" applyFont="1" applyBorder="1">
      <alignment/>
      <protection/>
    </xf>
    <xf numFmtId="0" fontId="91" fillId="0" borderId="13" xfId="52" applyFont="1" applyBorder="1" applyAlignment="1">
      <alignment wrapText="1"/>
      <protection/>
    </xf>
    <xf numFmtId="0" fontId="92" fillId="0" borderId="13" xfId="52" applyFont="1" applyBorder="1" applyAlignment="1">
      <alignment wrapText="1"/>
      <protection/>
    </xf>
    <xf numFmtId="0" fontId="87" fillId="0" borderId="13" xfId="52" applyFont="1" applyBorder="1">
      <alignment/>
      <protection/>
    </xf>
    <xf numFmtId="0" fontId="87" fillId="0" borderId="13" xfId="52" applyFont="1" applyBorder="1" applyAlignment="1">
      <alignment wrapText="1"/>
      <protection/>
    </xf>
    <xf numFmtId="0" fontId="79" fillId="0" borderId="13" xfId="52" applyFont="1" applyBorder="1" applyAlignment="1">
      <alignment horizontal="center" vertical="top" wrapText="1"/>
      <protection/>
    </xf>
    <xf numFmtId="0" fontId="76" fillId="0" borderId="13" xfId="52" applyFont="1" applyBorder="1" applyAlignment="1">
      <alignment horizontal="center" vertical="top" wrapText="1"/>
      <protection/>
    </xf>
    <xf numFmtId="0" fontId="88" fillId="0" borderId="20" xfId="52" applyFont="1" applyBorder="1" applyAlignment="1">
      <alignment vertical="top" wrapText="1"/>
      <protection/>
    </xf>
    <xf numFmtId="0" fontId="50" fillId="0" borderId="13" xfId="52" applyFont="1" applyBorder="1">
      <alignment/>
      <protection/>
    </xf>
    <xf numFmtId="0" fontId="50" fillId="0" borderId="13" xfId="52" applyFont="1" applyBorder="1" applyAlignment="1">
      <alignment wrapText="1"/>
      <protection/>
    </xf>
    <xf numFmtId="0" fontId="1" fillId="0" borderId="13" xfId="52" applyFont="1" applyBorder="1" applyAlignment="1">
      <alignment horizontal="center" wrapText="1"/>
      <protection/>
    </xf>
    <xf numFmtId="0" fontId="1" fillId="0" borderId="18" xfId="52" applyFont="1" applyBorder="1" applyAlignment="1">
      <alignment vertical="top" wrapText="1"/>
      <protection/>
    </xf>
    <xf numFmtId="0" fontId="6" fillId="0" borderId="17" xfId="52" applyFont="1" applyBorder="1" applyAlignment="1">
      <alignment vertical="top" wrapText="1"/>
      <protection/>
    </xf>
    <xf numFmtId="0" fontId="45" fillId="0" borderId="13" xfId="52" applyFont="1" applyBorder="1">
      <alignment/>
      <protection/>
    </xf>
    <xf numFmtId="0" fontId="45" fillId="0" borderId="13" xfId="52" applyFont="1" applyBorder="1" applyAlignment="1">
      <alignment wrapText="1"/>
      <protection/>
    </xf>
    <xf numFmtId="0" fontId="4" fillId="0" borderId="13" xfId="52" applyFont="1" applyBorder="1" applyAlignment="1">
      <alignment horizontal="center" wrapText="1"/>
      <protection/>
    </xf>
    <xf numFmtId="0" fontId="4" fillId="0" borderId="18" xfId="52" applyFont="1" applyBorder="1" applyAlignment="1">
      <alignment vertical="top" wrapText="1"/>
      <protection/>
    </xf>
    <xf numFmtId="0" fontId="9" fillId="0" borderId="17" xfId="52" applyFont="1" applyBorder="1" applyAlignment="1">
      <alignment vertical="top" wrapText="1"/>
      <protection/>
    </xf>
    <xf numFmtId="0" fontId="84" fillId="0" borderId="17" xfId="52" applyFont="1" applyBorder="1" applyAlignment="1">
      <alignment vertical="top" wrapText="1"/>
      <protection/>
    </xf>
    <xf numFmtId="0" fontId="51" fillId="0" borderId="13" xfId="52" applyFont="1" applyBorder="1">
      <alignment/>
      <protection/>
    </xf>
    <xf numFmtId="0" fontId="51" fillId="0" borderId="13" xfId="52" applyFont="1" applyBorder="1" applyAlignment="1">
      <alignment wrapText="1"/>
      <protection/>
    </xf>
    <xf numFmtId="0" fontId="93" fillId="0" borderId="13" xfId="52" applyFont="1" applyBorder="1" applyAlignment="1">
      <alignment horizontal="center" wrapText="1"/>
      <protection/>
    </xf>
    <xf numFmtId="0" fontId="10" fillId="0" borderId="18" xfId="52" applyFont="1" applyBorder="1" applyAlignment="1">
      <alignment vertical="top" wrapText="1"/>
      <protection/>
    </xf>
    <xf numFmtId="0" fontId="88" fillId="0" borderId="13" xfId="52" applyFont="1" applyBorder="1" applyAlignment="1">
      <alignment vertical="top" wrapText="1"/>
      <protection/>
    </xf>
    <xf numFmtId="0" fontId="77" fillId="0" borderId="13" xfId="52" applyFont="1" applyBorder="1" applyAlignment="1">
      <alignment horizontal="center" vertical="top" wrapText="1"/>
      <protection/>
    </xf>
    <xf numFmtId="0" fontId="74" fillId="0" borderId="13" xfId="52" applyFont="1" applyBorder="1" applyAlignment="1">
      <alignment horizontal="center" vertical="top" wrapText="1"/>
      <protection/>
    </xf>
    <xf numFmtId="0" fontId="74" fillId="0" borderId="18" xfId="52" applyFont="1" applyBorder="1" applyAlignment="1">
      <alignment horizontal="right" vertical="top" wrapText="1"/>
      <protection/>
    </xf>
    <xf numFmtId="0" fontId="11" fillId="0" borderId="13" xfId="0" applyFont="1" applyFill="1" applyBorder="1" applyAlignment="1">
      <alignment horizontal="left" vertical="top" wrapText="1"/>
    </xf>
    <xf numFmtId="0" fontId="12" fillId="0" borderId="17" xfId="52" applyFont="1" applyBorder="1" applyAlignment="1">
      <alignment vertical="top" wrapText="1"/>
      <protection/>
    </xf>
    <xf numFmtId="0" fontId="94" fillId="0" borderId="17" xfId="52" applyFont="1" applyBorder="1" applyAlignment="1">
      <alignment vertical="top" wrapText="1"/>
      <protection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24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49" fontId="3" fillId="0" borderId="24" xfId="0" applyNumberFormat="1" applyFont="1" applyFill="1" applyBorder="1" applyAlignment="1">
      <alignment horizontal="left"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4" fillId="0" borderId="2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24" xfId="0" applyFont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24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0" borderId="24" xfId="0" applyFont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left" vertical="top" wrapText="1" indent="2"/>
    </xf>
    <xf numFmtId="0" fontId="1" fillId="0" borderId="25" xfId="0" applyFont="1" applyBorder="1" applyAlignment="1">
      <alignment horizontal="left" vertical="top" wrapText="1" indent="2"/>
    </xf>
    <xf numFmtId="0" fontId="4" fillId="0" borderId="12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95" fillId="0" borderId="0" xfId="52" applyFont="1" applyAlignment="1">
      <alignment vertical="top" wrapText="1"/>
      <protection/>
    </xf>
    <xf numFmtId="0" fontId="95" fillId="0" borderId="0" xfId="52" applyFont="1" applyBorder="1" applyAlignment="1">
      <alignment vertical="top" wrapText="1"/>
      <protection/>
    </xf>
    <xf numFmtId="0" fontId="83" fillId="0" borderId="0" xfId="52" applyFont="1" applyBorder="1" applyAlignment="1">
      <alignment horizontal="center" vertical="top" wrapText="1"/>
      <protection/>
    </xf>
    <xf numFmtId="0" fontId="96" fillId="0" borderId="17" xfId="52" applyFont="1" applyBorder="1" applyAlignment="1">
      <alignment wrapText="1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88" fillId="0" borderId="13" xfId="52" applyFont="1" applyBorder="1" applyAlignment="1">
      <alignment vertical="top" wrapText="1"/>
      <protection/>
    </xf>
    <xf numFmtId="0" fontId="77" fillId="0" borderId="13" xfId="52" applyFont="1" applyBorder="1" applyAlignment="1">
      <alignment horizontal="center" vertical="top" wrapText="1"/>
      <protection/>
    </xf>
    <xf numFmtId="0" fontId="74" fillId="0" borderId="13" xfId="52" applyFont="1" applyBorder="1" applyAlignment="1">
      <alignment horizontal="center" vertical="top" wrapText="1"/>
      <protection/>
    </xf>
    <xf numFmtId="0" fontId="74" fillId="0" borderId="18" xfId="52" applyFont="1" applyBorder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4"/>
  <sheetViews>
    <sheetView view="pageBreakPreview" zoomScaleSheetLayoutView="100" zoomScalePageLayoutView="0" workbookViewId="0" topLeftCell="A1">
      <selection activeCell="DZ18" sqref="DZ18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S1" s="2" t="s">
        <v>61</v>
      </c>
    </row>
    <row r="2" s="2" customFormat="1" ht="11.25" customHeight="1">
      <c r="BS2" s="9" t="s">
        <v>97</v>
      </c>
    </row>
    <row r="3" s="2" customFormat="1" ht="11.25" customHeight="1">
      <c r="BS3" s="2" t="s">
        <v>98</v>
      </c>
    </row>
    <row r="4" s="2" customFormat="1" ht="11.25" customHeight="1">
      <c r="BS4" s="9" t="s">
        <v>110</v>
      </c>
    </row>
    <row r="5" s="2" customFormat="1" ht="11.25" customHeight="1">
      <c r="BS5" s="9" t="s">
        <v>111</v>
      </c>
    </row>
    <row r="6" s="2" customFormat="1" ht="11.25" customHeight="1">
      <c r="BS6" s="9" t="s">
        <v>112</v>
      </c>
    </row>
    <row r="7" ht="15">
      <c r="N7" s="2"/>
    </row>
    <row r="8" spans="57:108" ht="15">
      <c r="BE8" s="150" t="s">
        <v>16</v>
      </c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50"/>
      <c r="DC8" s="150"/>
      <c r="DD8" s="150"/>
    </row>
    <row r="9" spans="57:108" ht="15">
      <c r="BE9" s="151" t="s">
        <v>170</v>
      </c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</row>
    <row r="10" spans="57:108" s="2" customFormat="1" ht="12">
      <c r="BE10" s="149" t="s">
        <v>42</v>
      </c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</row>
    <row r="11" spans="57:108" ht="15"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45" t="s">
        <v>171</v>
      </c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</row>
    <row r="12" spans="57:108" s="2" customFormat="1" ht="12">
      <c r="BE12" s="144" t="s">
        <v>14</v>
      </c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 t="s">
        <v>15</v>
      </c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</row>
    <row r="13" spans="65:99" ht="15">
      <c r="BM13" s="11" t="s">
        <v>2</v>
      </c>
      <c r="BN13" s="146" t="s">
        <v>226</v>
      </c>
      <c r="BO13" s="146"/>
      <c r="BP13" s="146"/>
      <c r="BQ13" s="146"/>
      <c r="BR13" s="1" t="s">
        <v>2</v>
      </c>
      <c r="BU13" s="146" t="s">
        <v>224</v>
      </c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7">
        <v>20</v>
      </c>
      <c r="CN13" s="147"/>
      <c r="CO13" s="147"/>
      <c r="CP13" s="147"/>
      <c r="CQ13" s="148" t="s">
        <v>207</v>
      </c>
      <c r="CR13" s="148"/>
      <c r="CS13" s="148"/>
      <c r="CT13" s="148"/>
      <c r="CU13" s="1" t="s">
        <v>3</v>
      </c>
    </row>
    <row r="14" ht="15">
      <c r="CY14" s="8"/>
    </row>
    <row r="15" spans="1:108" ht="16.5">
      <c r="A15" s="135" t="s">
        <v>4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</row>
    <row r="16" spans="36:58" s="12" customFormat="1" ht="16.5">
      <c r="AJ16" s="13"/>
      <c r="AM16" s="13"/>
      <c r="AV16" s="14"/>
      <c r="AW16" s="14"/>
      <c r="AX16" s="14"/>
      <c r="BA16" s="14" t="s">
        <v>62</v>
      </c>
      <c r="BB16" s="136" t="s">
        <v>207</v>
      </c>
      <c r="BC16" s="136"/>
      <c r="BD16" s="136"/>
      <c r="BE16" s="136"/>
      <c r="BF16" s="12" t="s">
        <v>5</v>
      </c>
    </row>
    <row r="18" spans="93:108" ht="15">
      <c r="CO18" s="145" t="s">
        <v>17</v>
      </c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</row>
    <row r="19" spans="91:108" ht="15" customHeight="1">
      <c r="CM19" s="11" t="s">
        <v>43</v>
      </c>
      <c r="CO19" s="125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7"/>
    </row>
    <row r="20" spans="36:108" ht="15" customHeight="1">
      <c r="AJ20" s="3"/>
      <c r="AK20" s="4" t="s">
        <v>2</v>
      </c>
      <c r="AL20" s="143" t="s">
        <v>226</v>
      </c>
      <c r="AM20" s="143"/>
      <c r="AN20" s="143"/>
      <c r="AO20" s="143"/>
      <c r="AP20" s="3" t="s">
        <v>2</v>
      </c>
      <c r="AQ20" s="3"/>
      <c r="AR20" s="3"/>
      <c r="AS20" s="143" t="s">
        <v>225</v>
      </c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31">
        <v>20</v>
      </c>
      <c r="BL20" s="131"/>
      <c r="BM20" s="131"/>
      <c r="BN20" s="131"/>
      <c r="BO20" s="132" t="s">
        <v>207</v>
      </c>
      <c r="BP20" s="132"/>
      <c r="BQ20" s="132"/>
      <c r="BR20" s="132"/>
      <c r="BS20" s="3" t="s">
        <v>3</v>
      </c>
      <c r="BT20" s="3"/>
      <c r="BU20" s="3"/>
      <c r="BY20" s="17"/>
      <c r="CM20" s="11" t="s">
        <v>18</v>
      </c>
      <c r="CO20" s="125" t="s">
        <v>227</v>
      </c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7"/>
    </row>
    <row r="21" spans="77:108" ht="15" customHeight="1">
      <c r="BY21" s="17"/>
      <c r="BZ21" s="17"/>
      <c r="CM21" s="11"/>
      <c r="CO21" s="125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7"/>
    </row>
    <row r="22" spans="77:108" ht="15" customHeight="1">
      <c r="BY22" s="17"/>
      <c r="BZ22" s="17"/>
      <c r="CM22" s="11"/>
      <c r="CO22" s="125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7"/>
    </row>
    <row r="23" spans="1:108" ht="15" customHeight="1">
      <c r="A23" s="5" t="s">
        <v>113</v>
      </c>
      <c r="AH23" s="134" t="s">
        <v>164</v>
      </c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8"/>
      <c r="BY23" s="17"/>
      <c r="CM23" s="11" t="s">
        <v>19</v>
      </c>
      <c r="CO23" s="125" t="s">
        <v>191</v>
      </c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7"/>
    </row>
    <row r="24" spans="1:108" ht="15" customHeight="1">
      <c r="A24" s="5" t="s">
        <v>114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6"/>
      <c r="V24" s="20"/>
      <c r="W24" s="20"/>
      <c r="X24" s="20"/>
      <c r="Y24" s="20"/>
      <c r="Z24" s="21"/>
      <c r="AA24" s="21"/>
      <c r="AB24" s="21"/>
      <c r="AC24" s="19"/>
      <c r="AD24" s="19"/>
      <c r="AE24" s="19"/>
      <c r="AF24" s="19"/>
      <c r="AG24" s="19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8"/>
      <c r="BY24" s="17"/>
      <c r="BZ24" s="17"/>
      <c r="CM24" s="37"/>
      <c r="CO24" s="125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7"/>
    </row>
    <row r="25" spans="1:108" ht="15" customHeight="1">
      <c r="A25" s="5" t="s">
        <v>109</v>
      </c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8"/>
      <c r="BY25" s="17"/>
      <c r="BZ25" s="17"/>
      <c r="CM25" s="37"/>
      <c r="CO25" s="125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7"/>
    </row>
    <row r="26" spans="4:108" ht="21" customHeight="1">
      <c r="D26" s="141" t="s">
        <v>183</v>
      </c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O26" s="138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40"/>
    </row>
    <row r="27" spans="1:108" s="22" customFormat="1" ht="21" customHeight="1">
      <c r="A27" s="22" t="s">
        <v>63</v>
      </c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23"/>
      <c r="CM27" s="38"/>
      <c r="CO27" s="128" t="s">
        <v>194</v>
      </c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30"/>
    </row>
    <row r="28" spans="1:108" s="22" customFormat="1" ht="21" customHeight="1">
      <c r="A28" s="24" t="s">
        <v>21</v>
      </c>
      <c r="CM28" s="39" t="s">
        <v>20</v>
      </c>
      <c r="CO28" s="128" t="s">
        <v>192</v>
      </c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s="22" customFormat="1" ht="15">
      <c r="A29" s="24"/>
      <c r="BX29" s="24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</row>
    <row r="30" spans="1:108" ht="15">
      <c r="A30" s="5" t="s">
        <v>107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6"/>
      <c r="AN30" s="6"/>
      <c r="AO30" s="6"/>
      <c r="AP30" s="6"/>
      <c r="AQ30" s="6"/>
      <c r="AR30" s="6"/>
      <c r="AS30" s="6"/>
      <c r="AT30" s="133" t="s">
        <v>165</v>
      </c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5">
      <c r="A31" s="5" t="s">
        <v>108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6"/>
      <c r="AN31" s="6"/>
      <c r="AO31" s="6"/>
      <c r="AP31" s="6"/>
      <c r="AQ31" s="6"/>
      <c r="AR31" s="6"/>
      <c r="AS31" s="6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ht="15">
      <c r="A32" s="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8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</row>
    <row r="33" spans="1:108" ht="15">
      <c r="A33" s="5" t="s">
        <v>64</v>
      </c>
      <c r="AM33" s="18"/>
      <c r="AN33" s="18"/>
      <c r="AO33" s="18"/>
      <c r="AP33" s="18"/>
      <c r="AQ33" s="18"/>
      <c r="AR33" s="18"/>
      <c r="AS33" s="18"/>
      <c r="AT33" s="134" t="s">
        <v>166</v>
      </c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ht="15">
      <c r="A34" s="5" t="s">
        <v>115</v>
      </c>
      <c r="AM34" s="18"/>
      <c r="AN34" s="18"/>
      <c r="AO34" s="18"/>
      <c r="AP34" s="18"/>
      <c r="AQ34" s="18"/>
      <c r="AR34" s="18"/>
      <c r="AS34" s="18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</row>
    <row r="35" spans="1:108" ht="15">
      <c r="A35" s="5" t="s">
        <v>109</v>
      </c>
      <c r="AM35" s="18"/>
      <c r="AN35" s="18"/>
      <c r="AO35" s="18"/>
      <c r="AP35" s="18"/>
      <c r="AQ35" s="18"/>
      <c r="AR35" s="18"/>
      <c r="AS35" s="18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</row>
    <row r="36" ht="15" customHeight="1"/>
    <row r="37" spans="1:108" s="3" customFormat="1" ht="22.5" customHeight="1">
      <c r="A37" s="124" t="s">
        <v>128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4"/>
      <c r="CM37" s="124"/>
      <c r="CN37" s="124"/>
      <c r="CO37" s="124"/>
      <c r="CP37" s="124"/>
      <c r="CQ37" s="124"/>
      <c r="CR37" s="124"/>
      <c r="CS37" s="124"/>
      <c r="CT37" s="124"/>
      <c r="CU37" s="124"/>
      <c r="CV37" s="124"/>
      <c r="CW37" s="124"/>
      <c r="CX37" s="124"/>
      <c r="CY37" s="124"/>
      <c r="CZ37" s="124"/>
      <c r="DA37" s="124"/>
      <c r="DB37" s="124"/>
      <c r="DC37" s="124"/>
      <c r="DD37" s="124"/>
    </row>
    <row r="38" spans="1:108" s="3" customFormat="1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</row>
    <row r="39" spans="1:108" ht="15" customHeight="1">
      <c r="A39" s="25" t="s">
        <v>116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</row>
    <row r="40" spans="1:108" ht="30" customHeight="1">
      <c r="A40" s="123" t="s">
        <v>167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</row>
    <row r="41" spans="1:108" ht="15" customHeight="1">
      <c r="A41" s="25" t="s">
        <v>117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</row>
    <row r="42" spans="1:108" ht="30" customHeight="1">
      <c r="A42" s="123" t="s">
        <v>168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</row>
    <row r="43" spans="1:108" ht="15">
      <c r="A43" s="25" t="s">
        <v>65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</row>
    <row r="44" spans="1:108" ht="30" customHeight="1">
      <c r="A44" s="123" t="s">
        <v>169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</row>
    <row r="45" ht="3" customHeight="1"/>
  </sheetData>
  <sheetProtection/>
  <mergeCells count="37">
    <mergeCell ref="BU13:CL13"/>
    <mergeCell ref="CM13:CP13"/>
    <mergeCell ref="CQ13:CT13"/>
    <mergeCell ref="BE10:DD10"/>
    <mergeCell ref="BE8:DD8"/>
    <mergeCell ref="BE9:DD9"/>
    <mergeCell ref="BE11:BX11"/>
    <mergeCell ref="BE12:BX12"/>
    <mergeCell ref="BY11:DD11"/>
    <mergeCell ref="CO28:DD28"/>
    <mergeCell ref="AL20:AO20"/>
    <mergeCell ref="AS20:BJ20"/>
    <mergeCell ref="BY12:DD12"/>
    <mergeCell ref="CO18:DD18"/>
    <mergeCell ref="CO19:DD19"/>
    <mergeCell ref="CO21:DD21"/>
    <mergeCell ref="CO22:DD22"/>
    <mergeCell ref="CO23:DD23"/>
    <mergeCell ref="BN13:BQ13"/>
    <mergeCell ref="A15:DD15"/>
    <mergeCell ref="BB16:BE16"/>
    <mergeCell ref="AH23:BV25"/>
    <mergeCell ref="AH27:BV27"/>
    <mergeCell ref="CO26:DD26"/>
    <mergeCell ref="CO24:DD24"/>
    <mergeCell ref="CO25:DD25"/>
    <mergeCell ref="D26:CM26"/>
    <mergeCell ref="A44:DD44"/>
    <mergeCell ref="A42:DD42"/>
    <mergeCell ref="A37:DD37"/>
    <mergeCell ref="CO20:DD20"/>
    <mergeCell ref="CO27:DD27"/>
    <mergeCell ref="A40:DD40"/>
    <mergeCell ref="BK20:BN20"/>
    <mergeCell ref="BO20:BR20"/>
    <mergeCell ref="AT30:CM31"/>
    <mergeCell ref="AT33:CM3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7">
      <selection activeCell="BU13" sqref="BU13:DD13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30" customHeight="1">
      <c r="A2" s="175" t="s">
        <v>118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</row>
    <row r="3" ht="7.5" customHeight="1"/>
    <row r="4" spans="1:108" ht="15">
      <c r="A4" s="176" t="s">
        <v>0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8"/>
      <c r="BU4" s="176" t="s">
        <v>6</v>
      </c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8"/>
    </row>
    <row r="5" spans="1:108" s="3" customFormat="1" ht="15" customHeight="1">
      <c r="A5" s="30"/>
      <c r="B5" s="166" t="s">
        <v>7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7"/>
      <c r="BU5" s="160">
        <f>BU7+BU13</f>
        <v>27085638.46</v>
      </c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2"/>
    </row>
    <row r="6" spans="1:108" ht="15">
      <c r="A6" s="10"/>
      <c r="B6" s="168" t="s">
        <v>1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9"/>
      <c r="BU6" s="163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5"/>
    </row>
    <row r="7" spans="1:108" ht="30" customHeight="1">
      <c r="A7" s="31"/>
      <c r="B7" s="153" t="s">
        <v>119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4"/>
      <c r="BU7" s="163">
        <v>18829351</v>
      </c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5"/>
    </row>
    <row r="8" spans="1:108" ht="15">
      <c r="A8" s="10"/>
      <c r="B8" s="158" t="s">
        <v>8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9"/>
      <c r="BU8" s="163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5"/>
    </row>
    <row r="9" spans="1:108" ht="45" customHeight="1">
      <c r="A9" s="31"/>
      <c r="B9" s="153" t="s">
        <v>129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4"/>
      <c r="BU9" s="155">
        <v>18829351</v>
      </c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7"/>
    </row>
    <row r="10" spans="1:108" ht="45" customHeight="1">
      <c r="A10" s="31"/>
      <c r="B10" s="153" t="s">
        <v>120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4"/>
      <c r="BU10" s="155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7"/>
    </row>
    <row r="11" spans="1:108" ht="45" customHeight="1">
      <c r="A11" s="31"/>
      <c r="B11" s="153" t="s">
        <v>121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4"/>
      <c r="BU11" s="155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7"/>
    </row>
    <row r="12" spans="1:108" ht="30" customHeight="1">
      <c r="A12" s="31"/>
      <c r="B12" s="153" t="s">
        <v>122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4"/>
      <c r="BU12" s="155">
        <v>13647633.67</v>
      </c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7"/>
    </row>
    <row r="13" spans="1:108" ht="30" customHeight="1">
      <c r="A13" s="31"/>
      <c r="B13" s="153" t="s">
        <v>123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4"/>
      <c r="BU13" s="155">
        <v>8256287.46</v>
      </c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7"/>
    </row>
    <row r="14" spans="1:108" ht="15">
      <c r="A14" s="32"/>
      <c r="B14" s="158" t="s">
        <v>8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9"/>
      <c r="BU14" s="155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7"/>
    </row>
    <row r="15" spans="1:108" ht="30" customHeight="1">
      <c r="A15" s="31"/>
      <c r="B15" s="153" t="s">
        <v>27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4"/>
      <c r="BU15" s="155">
        <v>1569728.56</v>
      </c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7"/>
    </row>
    <row r="16" spans="1:108" ht="15">
      <c r="A16" s="31"/>
      <c r="B16" s="153" t="s">
        <v>28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4"/>
      <c r="BU16" s="155">
        <v>730401</v>
      </c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7"/>
    </row>
    <row r="17" spans="1:108" s="3" customFormat="1" ht="15" customHeight="1">
      <c r="A17" s="30"/>
      <c r="B17" s="166" t="s">
        <v>99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7"/>
      <c r="BU17" s="170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2"/>
    </row>
    <row r="18" spans="1:108" ht="15">
      <c r="A18" s="10"/>
      <c r="B18" s="168" t="s">
        <v>1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9"/>
      <c r="BU18" s="155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7"/>
    </row>
    <row r="19" spans="1:108" ht="30" customHeight="1">
      <c r="A19" s="33"/>
      <c r="B19" s="173" t="s">
        <v>124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4"/>
      <c r="BU19" s="163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5"/>
    </row>
    <row r="20" spans="1:108" ht="30" customHeight="1">
      <c r="A20" s="31"/>
      <c r="B20" s="153" t="s">
        <v>125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4"/>
      <c r="BU20" s="163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5"/>
    </row>
    <row r="21" spans="1:108" ht="15" customHeight="1">
      <c r="A21" s="34"/>
      <c r="B21" s="158" t="s">
        <v>8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9"/>
      <c r="BU21" s="163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5"/>
    </row>
    <row r="22" spans="1:108" ht="15" customHeight="1">
      <c r="A22" s="31"/>
      <c r="B22" s="153" t="s">
        <v>9</v>
      </c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4"/>
      <c r="BU22" s="155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7"/>
    </row>
    <row r="23" spans="1:108" ht="15" customHeight="1">
      <c r="A23" s="31"/>
      <c r="B23" s="153" t="s">
        <v>10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4"/>
      <c r="BU23" s="155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7"/>
    </row>
    <row r="24" spans="1:108" ht="15" customHeight="1">
      <c r="A24" s="31"/>
      <c r="B24" s="153" t="s">
        <v>106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4"/>
      <c r="BU24" s="155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7"/>
    </row>
    <row r="25" spans="1:108" ht="15" customHeight="1">
      <c r="A25" s="31"/>
      <c r="B25" s="153" t="s">
        <v>11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4"/>
      <c r="BU25" s="155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6"/>
      <c r="CW25" s="156"/>
      <c r="CX25" s="156"/>
      <c r="CY25" s="156"/>
      <c r="CZ25" s="156"/>
      <c r="DA25" s="156"/>
      <c r="DB25" s="156"/>
      <c r="DC25" s="156"/>
      <c r="DD25" s="157"/>
    </row>
    <row r="26" spans="1:108" ht="15" customHeight="1">
      <c r="A26" s="31"/>
      <c r="B26" s="153" t="s">
        <v>12</v>
      </c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4"/>
      <c r="BU26" s="155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6"/>
      <c r="CW26" s="156"/>
      <c r="CX26" s="156"/>
      <c r="CY26" s="156"/>
      <c r="CZ26" s="156"/>
      <c r="DA26" s="156"/>
      <c r="DB26" s="156"/>
      <c r="DC26" s="156"/>
      <c r="DD26" s="157"/>
    </row>
    <row r="27" spans="1:108" ht="15" customHeight="1">
      <c r="A27" s="31"/>
      <c r="B27" s="153" t="s">
        <v>13</v>
      </c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4"/>
      <c r="BU27" s="155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6"/>
      <c r="CW27" s="156"/>
      <c r="CX27" s="156"/>
      <c r="CY27" s="156"/>
      <c r="CZ27" s="156"/>
      <c r="DA27" s="156"/>
      <c r="DB27" s="156"/>
      <c r="DC27" s="156"/>
      <c r="DD27" s="157"/>
    </row>
    <row r="28" spans="1:108" ht="30" customHeight="1">
      <c r="A28" s="31"/>
      <c r="B28" s="153" t="s">
        <v>67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4"/>
      <c r="BU28" s="155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57"/>
    </row>
    <row r="29" spans="1:108" ht="30" customHeight="1">
      <c r="A29" s="31"/>
      <c r="B29" s="153" t="s">
        <v>102</v>
      </c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4"/>
      <c r="BU29" s="155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7"/>
    </row>
    <row r="30" spans="1:108" ht="15" customHeight="1">
      <c r="A30" s="31"/>
      <c r="B30" s="153" t="s">
        <v>68</v>
      </c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4"/>
      <c r="BU30" s="155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7"/>
    </row>
    <row r="31" spans="1:108" ht="15" customHeight="1">
      <c r="A31" s="31"/>
      <c r="B31" s="153" t="s">
        <v>69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4"/>
      <c r="BU31" s="155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56"/>
      <c r="CW31" s="156"/>
      <c r="CX31" s="156"/>
      <c r="CY31" s="156"/>
      <c r="CZ31" s="156"/>
      <c r="DA31" s="156"/>
      <c r="DB31" s="156"/>
      <c r="DC31" s="156"/>
      <c r="DD31" s="157"/>
    </row>
    <row r="32" spans="1:108" ht="45" customHeight="1">
      <c r="A32" s="31"/>
      <c r="B32" s="153" t="s">
        <v>70</v>
      </c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4"/>
      <c r="BU32" s="155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  <c r="DB32" s="156"/>
      <c r="DC32" s="156"/>
      <c r="DD32" s="157"/>
    </row>
    <row r="33" spans="1:108" ht="13.5" customHeight="1">
      <c r="A33" s="34"/>
      <c r="B33" s="158" t="s">
        <v>8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9"/>
      <c r="BU33" s="155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7"/>
    </row>
    <row r="34" spans="1:108" ht="15" customHeight="1">
      <c r="A34" s="31"/>
      <c r="B34" s="153" t="s">
        <v>71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4"/>
      <c r="BU34" s="155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6"/>
      <c r="CT34" s="156"/>
      <c r="CU34" s="156"/>
      <c r="CV34" s="156"/>
      <c r="CW34" s="156"/>
      <c r="CX34" s="156"/>
      <c r="CY34" s="156"/>
      <c r="CZ34" s="156"/>
      <c r="DA34" s="156"/>
      <c r="DB34" s="156"/>
      <c r="DC34" s="156"/>
      <c r="DD34" s="157"/>
    </row>
    <row r="35" spans="1:108" ht="15" customHeight="1">
      <c r="A35" s="31"/>
      <c r="B35" s="153" t="s">
        <v>72</v>
      </c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4"/>
      <c r="BU35" s="155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  <c r="CN35" s="156"/>
      <c r="CO35" s="156"/>
      <c r="CP35" s="156"/>
      <c r="CQ35" s="156"/>
      <c r="CR35" s="156"/>
      <c r="CS35" s="156"/>
      <c r="CT35" s="156"/>
      <c r="CU35" s="156"/>
      <c r="CV35" s="156"/>
      <c r="CW35" s="156"/>
      <c r="CX35" s="156"/>
      <c r="CY35" s="156"/>
      <c r="CZ35" s="156"/>
      <c r="DA35" s="156"/>
      <c r="DB35" s="156"/>
      <c r="DC35" s="156"/>
      <c r="DD35" s="157"/>
    </row>
    <row r="36" spans="1:108" ht="15" customHeight="1">
      <c r="A36" s="31"/>
      <c r="B36" s="153" t="s">
        <v>66</v>
      </c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4"/>
      <c r="BU36" s="155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6"/>
      <c r="CO36" s="156"/>
      <c r="CP36" s="156"/>
      <c r="CQ36" s="156"/>
      <c r="CR36" s="156"/>
      <c r="CS36" s="156"/>
      <c r="CT36" s="156"/>
      <c r="CU36" s="156"/>
      <c r="CV36" s="156"/>
      <c r="CW36" s="156"/>
      <c r="CX36" s="156"/>
      <c r="CY36" s="156"/>
      <c r="CZ36" s="156"/>
      <c r="DA36" s="156"/>
      <c r="DB36" s="156"/>
      <c r="DC36" s="156"/>
      <c r="DD36" s="157"/>
    </row>
    <row r="37" spans="1:108" ht="15" customHeight="1">
      <c r="A37" s="31"/>
      <c r="B37" s="153" t="s">
        <v>73</v>
      </c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4"/>
      <c r="BU37" s="155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56"/>
      <c r="CO37" s="156"/>
      <c r="CP37" s="156"/>
      <c r="CQ37" s="156"/>
      <c r="CR37" s="156"/>
      <c r="CS37" s="156"/>
      <c r="CT37" s="156"/>
      <c r="CU37" s="156"/>
      <c r="CV37" s="156"/>
      <c r="CW37" s="156"/>
      <c r="CX37" s="156"/>
      <c r="CY37" s="156"/>
      <c r="CZ37" s="156"/>
      <c r="DA37" s="156"/>
      <c r="DB37" s="156"/>
      <c r="DC37" s="156"/>
      <c r="DD37" s="157"/>
    </row>
    <row r="38" spans="1:108" ht="15" customHeight="1">
      <c r="A38" s="31"/>
      <c r="B38" s="153" t="s">
        <v>74</v>
      </c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4"/>
      <c r="BU38" s="155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6"/>
      <c r="CT38" s="156"/>
      <c r="CU38" s="156"/>
      <c r="CV38" s="156"/>
      <c r="CW38" s="156"/>
      <c r="CX38" s="156"/>
      <c r="CY38" s="156"/>
      <c r="CZ38" s="156"/>
      <c r="DA38" s="156"/>
      <c r="DB38" s="156"/>
      <c r="DC38" s="156"/>
      <c r="DD38" s="157"/>
    </row>
    <row r="39" spans="1:108" ht="15" customHeight="1">
      <c r="A39" s="31"/>
      <c r="B39" s="153" t="s">
        <v>75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4"/>
      <c r="BU39" s="155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6"/>
      <c r="CQ39" s="156"/>
      <c r="CR39" s="156"/>
      <c r="CS39" s="156"/>
      <c r="CT39" s="156"/>
      <c r="CU39" s="156"/>
      <c r="CV39" s="156"/>
      <c r="CW39" s="156"/>
      <c r="CX39" s="156"/>
      <c r="CY39" s="156"/>
      <c r="CZ39" s="156"/>
      <c r="DA39" s="156"/>
      <c r="DB39" s="156"/>
      <c r="DC39" s="156"/>
      <c r="DD39" s="157"/>
    </row>
    <row r="40" spans="1:108" ht="30" customHeight="1">
      <c r="A40" s="31"/>
      <c r="B40" s="153" t="s">
        <v>76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4"/>
      <c r="BU40" s="155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6"/>
      <c r="CO40" s="156"/>
      <c r="CP40" s="156"/>
      <c r="CQ40" s="156"/>
      <c r="CR40" s="156"/>
      <c r="CS40" s="156"/>
      <c r="CT40" s="156"/>
      <c r="CU40" s="156"/>
      <c r="CV40" s="156"/>
      <c r="CW40" s="156"/>
      <c r="CX40" s="156"/>
      <c r="CY40" s="156"/>
      <c r="CZ40" s="156"/>
      <c r="DA40" s="156"/>
      <c r="DB40" s="156"/>
      <c r="DC40" s="156"/>
      <c r="DD40" s="157"/>
    </row>
    <row r="41" spans="1:108" ht="30" customHeight="1">
      <c r="A41" s="31"/>
      <c r="B41" s="153" t="s">
        <v>101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4"/>
      <c r="BU41" s="155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  <c r="CN41" s="156"/>
      <c r="CO41" s="156"/>
      <c r="CP41" s="156"/>
      <c r="CQ41" s="156"/>
      <c r="CR41" s="156"/>
      <c r="CS41" s="156"/>
      <c r="CT41" s="156"/>
      <c r="CU41" s="156"/>
      <c r="CV41" s="156"/>
      <c r="CW41" s="156"/>
      <c r="CX41" s="156"/>
      <c r="CY41" s="156"/>
      <c r="CZ41" s="156"/>
      <c r="DA41" s="156"/>
      <c r="DB41" s="156"/>
      <c r="DC41" s="156"/>
      <c r="DD41" s="157"/>
    </row>
    <row r="42" spans="1:108" ht="15" customHeight="1">
      <c r="A42" s="31"/>
      <c r="B42" s="153" t="s">
        <v>77</v>
      </c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4"/>
      <c r="BU42" s="155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156"/>
      <c r="CZ42" s="156"/>
      <c r="DA42" s="156"/>
      <c r="DB42" s="156"/>
      <c r="DC42" s="156"/>
      <c r="DD42" s="157"/>
    </row>
    <row r="43" spans="1:108" ht="15" customHeight="1">
      <c r="A43" s="31"/>
      <c r="B43" s="153" t="s">
        <v>78</v>
      </c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4"/>
      <c r="BU43" s="155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  <c r="CN43" s="156"/>
      <c r="CO43" s="156"/>
      <c r="CP43" s="156"/>
      <c r="CQ43" s="156"/>
      <c r="CR43" s="156"/>
      <c r="CS43" s="156"/>
      <c r="CT43" s="156"/>
      <c r="CU43" s="156"/>
      <c r="CV43" s="156"/>
      <c r="CW43" s="156"/>
      <c r="CX43" s="156"/>
      <c r="CY43" s="156"/>
      <c r="CZ43" s="156"/>
      <c r="DA43" s="156"/>
      <c r="DB43" s="156"/>
      <c r="DC43" s="156"/>
      <c r="DD43" s="157"/>
    </row>
    <row r="44" spans="1:108" s="3" customFormat="1" ht="15" customHeight="1">
      <c r="A44" s="30"/>
      <c r="B44" s="166" t="s">
        <v>100</v>
      </c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  <c r="BL44" s="166"/>
      <c r="BM44" s="166"/>
      <c r="BN44" s="166"/>
      <c r="BO44" s="166"/>
      <c r="BP44" s="166"/>
      <c r="BQ44" s="166"/>
      <c r="BR44" s="166"/>
      <c r="BS44" s="166"/>
      <c r="BT44" s="167"/>
      <c r="BU44" s="170"/>
      <c r="BV44" s="171"/>
      <c r="BW44" s="171"/>
      <c r="BX44" s="171"/>
      <c r="BY44" s="171"/>
      <c r="BZ44" s="171"/>
      <c r="CA44" s="171"/>
      <c r="CB44" s="171"/>
      <c r="CC44" s="171"/>
      <c r="CD44" s="171"/>
      <c r="CE44" s="171"/>
      <c r="CF44" s="171"/>
      <c r="CG44" s="171"/>
      <c r="CH44" s="171"/>
      <c r="CI44" s="171"/>
      <c r="CJ44" s="171"/>
      <c r="CK44" s="171"/>
      <c r="CL44" s="171"/>
      <c r="CM44" s="171"/>
      <c r="CN44" s="171"/>
      <c r="CO44" s="171"/>
      <c r="CP44" s="171"/>
      <c r="CQ44" s="171"/>
      <c r="CR44" s="171"/>
      <c r="CS44" s="171"/>
      <c r="CT44" s="171"/>
      <c r="CU44" s="171"/>
      <c r="CV44" s="171"/>
      <c r="CW44" s="171"/>
      <c r="CX44" s="171"/>
      <c r="CY44" s="171"/>
      <c r="CZ44" s="171"/>
      <c r="DA44" s="171"/>
      <c r="DB44" s="171"/>
      <c r="DC44" s="171"/>
      <c r="DD44" s="172"/>
    </row>
    <row r="45" spans="1:108" ht="15" customHeight="1">
      <c r="A45" s="35"/>
      <c r="B45" s="168" t="s">
        <v>1</v>
      </c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8"/>
      <c r="BQ45" s="168"/>
      <c r="BR45" s="168"/>
      <c r="BS45" s="168"/>
      <c r="BT45" s="169"/>
      <c r="BU45" s="155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7"/>
    </row>
    <row r="46" spans="1:108" ht="15" customHeight="1">
      <c r="A46" s="31"/>
      <c r="B46" s="153" t="s">
        <v>79</v>
      </c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4"/>
      <c r="BU46" s="155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7"/>
    </row>
    <row r="47" spans="1:108" ht="30" customHeight="1">
      <c r="A47" s="31"/>
      <c r="B47" s="153" t="s">
        <v>126</v>
      </c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4"/>
      <c r="BU47" s="155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7"/>
    </row>
    <row r="48" spans="1:108" ht="15" customHeight="1">
      <c r="A48" s="34"/>
      <c r="B48" s="158" t="s">
        <v>8</v>
      </c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9"/>
      <c r="BU48" s="163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64"/>
      <c r="CY48" s="164"/>
      <c r="CZ48" s="164"/>
      <c r="DA48" s="164"/>
      <c r="DB48" s="164"/>
      <c r="DC48" s="164"/>
      <c r="DD48" s="165"/>
    </row>
    <row r="49" spans="1:108" ht="15" customHeight="1">
      <c r="A49" s="31"/>
      <c r="B49" s="153" t="s">
        <v>86</v>
      </c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153"/>
      <c r="BQ49" s="153"/>
      <c r="BR49" s="153"/>
      <c r="BS49" s="153"/>
      <c r="BT49" s="154"/>
      <c r="BU49" s="155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6"/>
      <c r="CM49" s="156"/>
      <c r="CN49" s="156"/>
      <c r="CO49" s="156"/>
      <c r="CP49" s="156"/>
      <c r="CQ49" s="156"/>
      <c r="CR49" s="156"/>
      <c r="CS49" s="156"/>
      <c r="CT49" s="156"/>
      <c r="CU49" s="156"/>
      <c r="CV49" s="156"/>
      <c r="CW49" s="156"/>
      <c r="CX49" s="156"/>
      <c r="CY49" s="156"/>
      <c r="CZ49" s="156"/>
      <c r="DA49" s="156"/>
      <c r="DB49" s="156"/>
      <c r="DC49" s="156"/>
      <c r="DD49" s="157"/>
    </row>
    <row r="50" spans="1:108" ht="15" customHeight="1">
      <c r="A50" s="31"/>
      <c r="B50" s="153" t="s">
        <v>44</v>
      </c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53"/>
      <c r="BN50" s="153"/>
      <c r="BO50" s="153"/>
      <c r="BP50" s="153"/>
      <c r="BQ50" s="153"/>
      <c r="BR50" s="153"/>
      <c r="BS50" s="153"/>
      <c r="BT50" s="154"/>
      <c r="BU50" s="155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6"/>
      <c r="CJ50" s="156"/>
      <c r="CK50" s="156"/>
      <c r="CL50" s="156"/>
      <c r="CM50" s="156"/>
      <c r="CN50" s="156"/>
      <c r="CO50" s="156"/>
      <c r="CP50" s="156"/>
      <c r="CQ50" s="156"/>
      <c r="CR50" s="156"/>
      <c r="CS50" s="156"/>
      <c r="CT50" s="156"/>
      <c r="CU50" s="156"/>
      <c r="CV50" s="156"/>
      <c r="CW50" s="156"/>
      <c r="CX50" s="156"/>
      <c r="CY50" s="156"/>
      <c r="CZ50" s="156"/>
      <c r="DA50" s="156"/>
      <c r="DB50" s="156"/>
      <c r="DC50" s="156"/>
      <c r="DD50" s="157"/>
    </row>
    <row r="51" spans="1:108" ht="15" customHeight="1">
      <c r="A51" s="31"/>
      <c r="B51" s="153" t="s">
        <v>45</v>
      </c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  <c r="BJ51" s="153"/>
      <c r="BK51" s="153"/>
      <c r="BL51" s="153"/>
      <c r="BM51" s="153"/>
      <c r="BN51" s="153"/>
      <c r="BO51" s="153"/>
      <c r="BP51" s="153"/>
      <c r="BQ51" s="153"/>
      <c r="BR51" s="153"/>
      <c r="BS51" s="153"/>
      <c r="BT51" s="154"/>
      <c r="BU51" s="155"/>
      <c r="BV51" s="156"/>
      <c r="BW51" s="156"/>
      <c r="BX51" s="156"/>
      <c r="BY51" s="156"/>
      <c r="BZ51" s="156"/>
      <c r="CA51" s="156"/>
      <c r="CB51" s="156"/>
      <c r="CC51" s="156"/>
      <c r="CD51" s="156"/>
      <c r="CE51" s="156"/>
      <c r="CF51" s="156"/>
      <c r="CG51" s="156"/>
      <c r="CH51" s="156"/>
      <c r="CI51" s="156"/>
      <c r="CJ51" s="156"/>
      <c r="CK51" s="156"/>
      <c r="CL51" s="156"/>
      <c r="CM51" s="156"/>
      <c r="CN51" s="156"/>
      <c r="CO51" s="156"/>
      <c r="CP51" s="156"/>
      <c r="CQ51" s="156"/>
      <c r="CR51" s="156"/>
      <c r="CS51" s="156"/>
      <c r="CT51" s="156"/>
      <c r="CU51" s="156"/>
      <c r="CV51" s="156"/>
      <c r="CW51" s="156"/>
      <c r="CX51" s="156"/>
      <c r="CY51" s="156"/>
      <c r="CZ51" s="156"/>
      <c r="DA51" s="156"/>
      <c r="DB51" s="156"/>
      <c r="DC51" s="156"/>
      <c r="DD51" s="157"/>
    </row>
    <row r="52" spans="1:108" ht="15" customHeight="1">
      <c r="A52" s="31"/>
      <c r="B52" s="153" t="s">
        <v>46</v>
      </c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  <c r="BN52" s="153"/>
      <c r="BO52" s="153"/>
      <c r="BP52" s="153"/>
      <c r="BQ52" s="153"/>
      <c r="BR52" s="153"/>
      <c r="BS52" s="153"/>
      <c r="BT52" s="154"/>
      <c r="BU52" s="155"/>
      <c r="BV52" s="156"/>
      <c r="BW52" s="156"/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  <c r="CK52" s="156"/>
      <c r="CL52" s="156"/>
      <c r="CM52" s="156"/>
      <c r="CN52" s="156"/>
      <c r="CO52" s="156"/>
      <c r="CP52" s="156"/>
      <c r="CQ52" s="156"/>
      <c r="CR52" s="156"/>
      <c r="CS52" s="156"/>
      <c r="CT52" s="156"/>
      <c r="CU52" s="156"/>
      <c r="CV52" s="156"/>
      <c r="CW52" s="156"/>
      <c r="CX52" s="156"/>
      <c r="CY52" s="156"/>
      <c r="CZ52" s="156"/>
      <c r="DA52" s="156"/>
      <c r="DB52" s="156"/>
      <c r="DC52" s="156"/>
      <c r="DD52" s="157"/>
    </row>
    <row r="53" spans="1:108" ht="15" customHeight="1">
      <c r="A53" s="31"/>
      <c r="B53" s="153" t="s">
        <v>47</v>
      </c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3"/>
      <c r="BO53" s="153"/>
      <c r="BP53" s="153"/>
      <c r="BQ53" s="153"/>
      <c r="BR53" s="153"/>
      <c r="BS53" s="153"/>
      <c r="BT53" s="154"/>
      <c r="BU53" s="155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  <c r="CN53" s="156"/>
      <c r="CO53" s="156"/>
      <c r="CP53" s="156"/>
      <c r="CQ53" s="156"/>
      <c r="CR53" s="156"/>
      <c r="CS53" s="156"/>
      <c r="CT53" s="156"/>
      <c r="CU53" s="156"/>
      <c r="CV53" s="156"/>
      <c r="CW53" s="156"/>
      <c r="CX53" s="156"/>
      <c r="CY53" s="156"/>
      <c r="CZ53" s="156"/>
      <c r="DA53" s="156"/>
      <c r="DB53" s="156"/>
      <c r="DC53" s="156"/>
      <c r="DD53" s="157"/>
    </row>
    <row r="54" spans="1:108" ht="15" customHeight="1">
      <c r="A54" s="31"/>
      <c r="B54" s="153" t="s">
        <v>48</v>
      </c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/>
      <c r="BM54" s="153"/>
      <c r="BN54" s="153"/>
      <c r="BO54" s="153"/>
      <c r="BP54" s="153"/>
      <c r="BQ54" s="153"/>
      <c r="BR54" s="153"/>
      <c r="BS54" s="153"/>
      <c r="BT54" s="154"/>
      <c r="BU54" s="155"/>
      <c r="BV54" s="156"/>
      <c r="BW54" s="156"/>
      <c r="BX54" s="156"/>
      <c r="BY54" s="156"/>
      <c r="BZ54" s="156"/>
      <c r="CA54" s="156"/>
      <c r="CB54" s="156"/>
      <c r="CC54" s="156"/>
      <c r="CD54" s="156"/>
      <c r="CE54" s="156"/>
      <c r="CF54" s="156"/>
      <c r="CG54" s="156"/>
      <c r="CH54" s="156"/>
      <c r="CI54" s="156"/>
      <c r="CJ54" s="156"/>
      <c r="CK54" s="156"/>
      <c r="CL54" s="156"/>
      <c r="CM54" s="156"/>
      <c r="CN54" s="156"/>
      <c r="CO54" s="156"/>
      <c r="CP54" s="156"/>
      <c r="CQ54" s="156"/>
      <c r="CR54" s="156"/>
      <c r="CS54" s="156"/>
      <c r="CT54" s="156"/>
      <c r="CU54" s="156"/>
      <c r="CV54" s="156"/>
      <c r="CW54" s="156"/>
      <c r="CX54" s="156"/>
      <c r="CY54" s="156"/>
      <c r="CZ54" s="156"/>
      <c r="DA54" s="156"/>
      <c r="DB54" s="156"/>
      <c r="DC54" s="156"/>
      <c r="DD54" s="157"/>
    </row>
    <row r="55" spans="1:108" ht="15" customHeight="1">
      <c r="A55" s="31"/>
      <c r="B55" s="153" t="s">
        <v>49</v>
      </c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53"/>
      <c r="BN55" s="153"/>
      <c r="BO55" s="153"/>
      <c r="BP55" s="153"/>
      <c r="BQ55" s="153"/>
      <c r="BR55" s="153"/>
      <c r="BS55" s="153"/>
      <c r="BT55" s="154"/>
      <c r="BU55" s="155"/>
      <c r="BV55" s="156"/>
      <c r="BW55" s="156"/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156"/>
      <c r="CJ55" s="156"/>
      <c r="CK55" s="156"/>
      <c r="CL55" s="156"/>
      <c r="CM55" s="156"/>
      <c r="CN55" s="156"/>
      <c r="CO55" s="156"/>
      <c r="CP55" s="156"/>
      <c r="CQ55" s="156"/>
      <c r="CR55" s="156"/>
      <c r="CS55" s="156"/>
      <c r="CT55" s="156"/>
      <c r="CU55" s="156"/>
      <c r="CV55" s="156"/>
      <c r="CW55" s="156"/>
      <c r="CX55" s="156"/>
      <c r="CY55" s="156"/>
      <c r="CZ55" s="156"/>
      <c r="DA55" s="156"/>
      <c r="DB55" s="156"/>
      <c r="DC55" s="156"/>
      <c r="DD55" s="157"/>
    </row>
    <row r="56" spans="1:108" ht="15" customHeight="1">
      <c r="A56" s="31"/>
      <c r="B56" s="153" t="s">
        <v>80</v>
      </c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  <c r="BI56" s="153"/>
      <c r="BJ56" s="153"/>
      <c r="BK56" s="153"/>
      <c r="BL56" s="153"/>
      <c r="BM56" s="153"/>
      <c r="BN56" s="153"/>
      <c r="BO56" s="153"/>
      <c r="BP56" s="153"/>
      <c r="BQ56" s="153"/>
      <c r="BR56" s="153"/>
      <c r="BS56" s="153"/>
      <c r="BT56" s="154"/>
      <c r="BU56" s="155"/>
      <c r="BV56" s="156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6"/>
      <c r="CM56" s="156"/>
      <c r="CN56" s="156"/>
      <c r="CO56" s="156"/>
      <c r="CP56" s="156"/>
      <c r="CQ56" s="156"/>
      <c r="CR56" s="156"/>
      <c r="CS56" s="156"/>
      <c r="CT56" s="156"/>
      <c r="CU56" s="156"/>
      <c r="CV56" s="156"/>
      <c r="CW56" s="156"/>
      <c r="CX56" s="156"/>
      <c r="CY56" s="156"/>
      <c r="CZ56" s="156"/>
      <c r="DA56" s="156"/>
      <c r="DB56" s="156"/>
      <c r="DC56" s="156"/>
      <c r="DD56" s="157"/>
    </row>
    <row r="57" spans="1:108" ht="15" customHeight="1">
      <c r="A57" s="31"/>
      <c r="B57" s="153" t="s">
        <v>103</v>
      </c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/>
      <c r="BJ57" s="153"/>
      <c r="BK57" s="153"/>
      <c r="BL57" s="153"/>
      <c r="BM57" s="153"/>
      <c r="BN57" s="153"/>
      <c r="BO57" s="153"/>
      <c r="BP57" s="153"/>
      <c r="BQ57" s="153"/>
      <c r="BR57" s="153"/>
      <c r="BS57" s="153"/>
      <c r="BT57" s="154"/>
      <c r="BU57" s="155"/>
      <c r="BV57" s="156"/>
      <c r="BW57" s="156"/>
      <c r="BX57" s="156"/>
      <c r="BY57" s="156"/>
      <c r="BZ57" s="156"/>
      <c r="CA57" s="156"/>
      <c r="CB57" s="156"/>
      <c r="CC57" s="156"/>
      <c r="CD57" s="156"/>
      <c r="CE57" s="156"/>
      <c r="CF57" s="156"/>
      <c r="CG57" s="156"/>
      <c r="CH57" s="156"/>
      <c r="CI57" s="156"/>
      <c r="CJ57" s="156"/>
      <c r="CK57" s="156"/>
      <c r="CL57" s="156"/>
      <c r="CM57" s="156"/>
      <c r="CN57" s="156"/>
      <c r="CO57" s="156"/>
      <c r="CP57" s="156"/>
      <c r="CQ57" s="156"/>
      <c r="CR57" s="156"/>
      <c r="CS57" s="156"/>
      <c r="CT57" s="156"/>
      <c r="CU57" s="156"/>
      <c r="CV57" s="156"/>
      <c r="CW57" s="156"/>
      <c r="CX57" s="156"/>
      <c r="CY57" s="156"/>
      <c r="CZ57" s="156"/>
      <c r="DA57" s="156"/>
      <c r="DB57" s="156"/>
      <c r="DC57" s="156"/>
      <c r="DD57" s="157"/>
    </row>
    <row r="58" spans="1:108" ht="15" customHeight="1">
      <c r="A58" s="31"/>
      <c r="B58" s="153" t="s">
        <v>81</v>
      </c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  <c r="BJ58" s="153"/>
      <c r="BK58" s="153"/>
      <c r="BL58" s="153"/>
      <c r="BM58" s="153"/>
      <c r="BN58" s="153"/>
      <c r="BO58" s="153"/>
      <c r="BP58" s="153"/>
      <c r="BQ58" s="153"/>
      <c r="BR58" s="153"/>
      <c r="BS58" s="153"/>
      <c r="BT58" s="154"/>
      <c r="BU58" s="155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56"/>
      <c r="CJ58" s="156"/>
      <c r="CK58" s="156"/>
      <c r="CL58" s="156"/>
      <c r="CM58" s="156"/>
      <c r="CN58" s="156"/>
      <c r="CO58" s="156"/>
      <c r="CP58" s="156"/>
      <c r="CQ58" s="156"/>
      <c r="CR58" s="156"/>
      <c r="CS58" s="156"/>
      <c r="CT58" s="156"/>
      <c r="CU58" s="156"/>
      <c r="CV58" s="156"/>
      <c r="CW58" s="156"/>
      <c r="CX58" s="156"/>
      <c r="CY58" s="156"/>
      <c r="CZ58" s="156"/>
      <c r="DA58" s="156"/>
      <c r="DB58" s="156"/>
      <c r="DC58" s="156"/>
      <c r="DD58" s="157"/>
    </row>
    <row r="59" spans="1:108" ht="15" customHeight="1">
      <c r="A59" s="31"/>
      <c r="B59" s="153" t="s">
        <v>82</v>
      </c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53"/>
      <c r="BN59" s="153"/>
      <c r="BO59" s="153"/>
      <c r="BP59" s="153"/>
      <c r="BQ59" s="153"/>
      <c r="BR59" s="153"/>
      <c r="BS59" s="153"/>
      <c r="BT59" s="154"/>
      <c r="BU59" s="155"/>
      <c r="BV59" s="156"/>
      <c r="BW59" s="156"/>
      <c r="BX59" s="156"/>
      <c r="BY59" s="156"/>
      <c r="BZ59" s="156"/>
      <c r="CA59" s="156"/>
      <c r="CB59" s="156"/>
      <c r="CC59" s="156"/>
      <c r="CD59" s="156"/>
      <c r="CE59" s="156"/>
      <c r="CF59" s="156"/>
      <c r="CG59" s="156"/>
      <c r="CH59" s="156"/>
      <c r="CI59" s="156"/>
      <c r="CJ59" s="156"/>
      <c r="CK59" s="156"/>
      <c r="CL59" s="156"/>
      <c r="CM59" s="156"/>
      <c r="CN59" s="156"/>
      <c r="CO59" s="156"/>
      <c r="CP59" s="156"/>
      <c r="CQ59" s="156"/>
      <c r="CR59" s="156"/>
      <c r="CS59" s="156"/>
      <c r="CT59" s="156"/>
      <c r="CU59" s="156"/>
      <c r="CV59" s="156"/>
      <c r="CW59" s="156"/>
      <c r="CX59" s="156"/>
      <c r="CY59" s="156"/>
      <c r="CZ59" s="156"/>
      <c r="DA59" s="156"/>
      <c r="DB59" s="156"/>
      <c r="DC59" s="156"/>
      <c r="DD59" s="157"/>
    </row>
    <row r="60" spans="1:108" ht="15" customHeight="1">
      <c r="A60" s="31"/>
      <c r="B60" s="153" t="s">
        <v>83</v>
      </c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3"/>
      <c r="BT60" s="154"/>
      <c r="BU60" s="155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56"/>
      <c r="CL60" s="156"/>
      <c r="CM60" s="156"/>
      <c r="CN60" s="156"/>
      <c r="CO60" s="156"/>
      <c r="CP60" s="156"/>
      <c r="CQ60" s="156"/>
      <c r="CR60" s="156"/>
      <c r="CS60" s="156"/>
      <c r="CT60" s="156"/>
      <c r="CU60" s="156"/>
      <c r="CV60" s="156"/>
      <c r="CW60" s="156"/>
      <c r="CX60" s="156"/>
      <c r="CY60" s="156"/>
      <c r="CZ60" s="156"/>
      <c r="DA60" s="156"/>
      <c r="DB60" s="156"/>
      <c r="DC60" s="156"/>
      <c r="DD60" s="157"/>
    </row>
    <row r="61" spans="1:108" ht="15" customHeight="1">
      <c r="A61" s="31"/>
      <c r="B61" s="153" t="s">
        <v>84</v>
      </c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53"/>
      <c r="BN61" s="153"/>
      <c r="BO61" s="153"/>
      <c r="BP61" s="153"/>
      <c r="BQ61" s="153"/>
      <c r="BR61" s="153"/>
      <c r="BS61" s="153"/>
      <c r="BT61" s="154"/>
      <c r="BU61" s="155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6"/>
      <c r="CL61" s="156"/>
      <c r="CM61" s="156"/>
      <c r="CN61" s="156"/>
      <c r="CO61" s="156"/>
      <c r="CP61" s="156"/>
      <c r="CQ61" s="156"/>
      <c r="CR61" s="156"/>
      <c r="CS61" s="156"/>
      <c r="CT61" s="156"/>
      <c r="CU61" s="156"/>
      <c r="CV61" s="156"/>
      <c r="CW61" s="156"/>
      <c r="CX61" s="156"/>
      <c r="CY61" s="156"/>
      <c r="CZ61" s="156"/>
      <c r="DA61" s="156"/>
      <c r="DB61" s="156"/>
      <c r="DC61" s="156"/>
      <c r="DD61" s="157"/>
    </row>
    <row r="62" spans="1:108" ht="45" customHeight="1">
      <c r="A62" s="31"/>
      <c r="B62" s="153" t="s">
        <v>85</v>
      </c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  <c r="BT62" s="154"/>
      <c r="BU62" s="155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  <c r="CK62" s="156"/>
      <c r="CL62" s="156"/>
      <c r="CM62" s="156"/>
      <c r="CN62" s="156"/>
      <c r="CO62" s="156"/>
      <c r="CP62" s="156"/>
      <c r="CQ62" s="156"/>
      <c r="CR62" s="156"/>
      <c r="CS62" s="156"/>
      <c r="CT62" s="156"/>
      <c r="CU62" s="156"/>
      <c r="CV62" s="156"/>
      <c r="CW62" s="156"/>
      <c r="CX62" s="156"/>
      <c r="CY62" s="156"/>
      <c r="CZ62" s="156"/>
      <c r="DA62" s="156"/>
      <c r="DB62" s="156"/>
      <c r="DC62" s="156"/>
      <c r="DD62" s="157"/>
    </row>
    <row r="63" spans="1:108" ht="15" customHeight="1">
      <c r="A63" s="36"/>
      <c r="B63" s="158" t="s">
        <v>8</v>
      </c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9"/>
      <c r="BU63" s="155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6"/>
      <c r="CM63" s="156"/>
      <c r="CN63" s="156"/>
      <c r="CO63" s="156"/>
      <c r="CP63" s="156"/>
      <c r="CQ63" s="156"/>
      <c r="CR63" s="156"/>
      <c r="CS63" s="156"/>
      <c r="CT63" s="156"/>
      <c r="CU63" s="156"/>
      <c r="CV63" s="156"/>
      <c r="CW63" s="156"/>
      <c r="CX63" s="156"/>
      <c r="CY63" s="156"/>
      <c r="CZ63" s="156"/>
      <c r="DA63" s="156"/>
      <c r="DB63" s="156"/>
      <c r="DC63" s="156"/>
      <c r="DD63" s="157"/>
    </row>
    <row r="64" spans="1:108" ht="15" customHeight="1">
      <c r="A64" s="31"/>
      <c r="B64" s="153" t="s">
        <v>87</v>
      </c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53"/>
      <c r="BK64" s="153"/>
      <c r="BL64" s="153"/>
      <c r="BM64" s="153"/>
      <c r="BN64" s="153"/>
      <c r="BO64" s="153"/>
      <c r="BP64" s="153"/>
      <c r="BQ64" s="153"/>
      <c r="BR64" s="153"/>
      <c r="BS64" s="153"/>
      <c r="BT64" s="154"/>
      <c r="BU64" s="155"/>
      <c r="BV64" s="156"/>
      <c r="BW64" s="156"/>
      <c r="BX64" s="156"/>
      <c r="BY64" s="156"/>
      <c r="BZ64" s="156"/>
      <c r="CA64" s="156"/>
      <c r="CB64" s="156"/>
      <c r="CC64" s="156"/>
      <c r="CD64" s="156"/>
      <c r="CE64" s="156"/>
      <c r="CF64" s="156"/>
      <c r="CG64" s="156"/>
      <c r="CH64" s="156"/>
      <c r="CI64" s="156"/>
      <c r="CJ64" s="156"/>
      <c r="CK64" s="156"/>
      <c r="CL64" s="156"/>
      <c r="CM64" s="156"/>
      <c r="CN64" s="156"/>
      <c r="CO64" s="156"/>
      <c r="CP64" s="156"/>
      <c r="CQ64" s="156"/>
      <c r="CR64" s="156"/>
      <c r="CS64" s="156"/>
      <c r="CT64" s="156"/>
      <c r="CU64" s="156"/>
      <c r="CV64" s="156"/>
      <c r="CW64" s="156"/>
      <c r="CX64" s="156"/>
      <c r="CY64" s="156"/>
      <c r="CZ64" s="156"/>
      <c r="DA64" s="156"/>
      <c r="DB64" s="156"/>
      <c r="DC64" s="156"/>
      <c r="DD64" s="157"/>
    </row>
    <row r="65" spans="1:108" ht="15" customHeight="1">
      <c r="A65" s="31"/>
      <c r="B65" s="153" t="s">
        <v>50</v>
      </c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53"/>
      <c r="BN65" s="153"/>
      <c r="BO65" s="153"/>
      <c r="BP65" s="153"/>
      <c r="BQ65" s="153"/>
      <c r="BR65" s="153"/>
      <c r="BS65" s="153"/>
      <c r="BT65" s="154"/>
      <c r="BU65" s="155"/>
      <c r="BV65" s="156"/>
      <c r="BW65" s="156"/>
      <c r="BX65" s="156"/>
      <c r="BY65" s="156"/>
      <c r="BZ65" s="156"/>
      <c r="CA65" s="156"/>
      <c r="CB65" s="156"/>
      <c r="CC65" s="156"/>
      <c r="CD65" s="156"/>
      <c r="CE65" s="156"/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6"/>
      <c r="CT65" s="156"/>
      <c r="CU65" s="156"/>
      <c r="CV65" s="156"/>
      <c r="CW65" s="156"/>
      <c r="CX65" s="156"/>
      <c r="CY65" s="156"/>
      <c r="CZ65" s="156"/>
      <c r="DA65" s="156"/>
      <c r="DB65" s="156"/>
      <c r="DC65" s="156"/>
      <c r="DD65" s="157"/>
    </row>
    <row r="66" spans="1:108" ht="15" customHeight="1">
      <c r="A66" s="31"/>
      <c r="B66" s="153" t="s">
        <v>51</v>
      </c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3"/>
      <c r="BM66" s="153"/>
      <c r="BN66" s="153"/>
      <c r="BO66" s="153"/>
      <c r="BP66" s="153"/>
      <c r="BQ66" s="153"/>
      <c r="BR66" s="153"/>
      <c r="BS66" s="153"/>
      <c r="BT66" s="154"/>
      <c r="BU66" s="155"/>
      <c r="BV66" s="156"/>
      <c r="BW66" s="156"/>
      <c r="BX66" s="156"/>
      <c r="BY66" s="156"/>
      <c r="BZ66" s="156"/>
      <c r="CA66" s="156"/>
      <c r="CB66" s="156"/>
      <c r="CC66" s="156"/>
      <c r="CD66" s="156"/>
      <c r="CE66" s="156"/>
      <c r="CF66" s="156"/>
      <c r="CG66" s="156"/>
      <c r="CH66" s="156"/>
      <c r="CI66" s="156"/>
      <c r="CJ66" s="156"/>
      <c r="CK66" s="156"/>
      <c r="CL66" s="156"/>
      <c r="CM66" s="156"/>
      <c r="CN66" s="156"/>
      <c r="CO66" s="156"/>
      <c r="CP66" s="156"/>
      <c r="CQ66" s="156"/>
      <c r="CR66" s="156"/>
      <c r="CS66" s="156"/>
      <c r="CT66" s="156"/>
      <c r="CU66" s="156"/>
      <c r="CV66" s="156"/>
      <c r="CW66" s="156"/>
      <c r="CX66" s="156"/>
      <c r="CY66" s="156"/>
      <c r="CZ66" s="156"/>
      <c r="DA66" s="156"/>
      <c r="DB66" s="156"/>
      <c r="DC66" s="156"/>
      <c r="DD66" s="157"/>
    </row>
    <row r="67" spans="1:108" ht="15" customHeight="1">
      <c r="A67" s="31"/>
      <c r="B67" s="153" t="s">
        <v>52</v>
      </c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4"/>
      <c r="BU67" s="155"/>
      <c r="BV67" s="156"/>
      <c r="BW67" s="156"/>
      <c r="BX67" s="156"/>
      <c r="BY67" s="156"/>
      <c r="BZ67" s="156"/>
      <c r="CA67" s="156"/>
      <c r="CB67" s="156"/>
      <c r="CC67" s="156"/>
      <c r="CD67" s="156"/>
      <c r="CE67" s="156"/>
      <c r="CF67" s="156"/>
      <c r="CG67" s="156"/>
      <c r="CH67" s="156"/>
      <c r="CI67" s="156"/>
      <c r="CJ67" s="156"/>
      <c r="CK67" s="156"/>
      <c r="CL67" s="156"/>
      <c r="CM67" s="156"/>
      <c r="CN67" s="156"/>
      <c r="CO67" s="156"/>
      <c r="CP67" s="156"/>
      <c r="CQ67" s="156"/>
      <c r="CR67" s="156"/>
      <c r="CS67" s="156"/>
      <c r="CT67" s="156"/>
      <c r="CU67" s="156"/>
      <c r="CV67" s="156"/>
      <c r="CW67" s="156"/>
      <c r="CX67" s="156"/>
      <c r="CY67" s="156"/>
      <c r="CZ67" s="156"/>
      <c r="DA67" s="156"/>
      <c r="DB67" s="156"/>
      <c r="DC67" s="156"/>
      <c r="DD67" s="157"/>
    </row>
    <row r="68" spans="1:108" ht="15" customHeight="1">
      <c r="A68" s="31"/>
      <c r="B68" s="153" t="s">
        <v>53</v>
      </c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S68" s="153"/>
      <c r="BT68" s="154"/>
      <c r="BU68" s="155"/>
      <c r="BV68" s="156"/>
      <c r="BW68" s="156"/>
      <c r="BX68" s="156"/>
      <c r="BY68" s="156"/>
      <c r="BZ68" s="156"/>
      <c r="CA68" s="156"/>
      <c r="CB68" s="156"/>
      <c r="CC68" s="156"/>
      <c r="CD68" s="156"/>
      <c r="CE68" s="156"/>
      <c r="CF68" s="156"/>
      <c r="CG68" s="156"/>
      <c r="CH68" s="156"/>
      <c r="CI68" s="156"/>
      <c r="CJ68" s="156"/>
      <c r="CK68" s="156"/>
      <c r="CL68" s="156"/>
      <c r="CM68" s="156"/>
      <c r="CN68" s="156"/>
      <c r="CO68" s="156"/>
      <c r="CP68" s="156"/>
      <c r="CQ68" s="156"/>
      <c r="CR68" s="156"/>
      <c r="CS68" s="156"/>
      <c r="CT68" s="156"/>
      <c r="CU68" s="156"/>
      <c r="CV68" s="156"/>
      <c r="CW68" s="156"/>
      <c r="CX68" s="156"/>
      <c r="CY68" s="156"/>
      <c r="CZ68" s="156"/>
      <c r="DA68" s="156"/>
      <c r="DB68" s="156"/>
      <c r="DC68" s="156"/>
      <c r="DD68" s="157"/>
    </row>
    <row r="69" spans="1:108" ht="15" customHeight="1">
      <c r="A69" s="31"/>
      <c r="B69" s="153" t="s">
        <v>54</v>
      </c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153"/>
      <c r="BN69" s="153"/>
      <c r="BO69" s="153"/>
      <c r="BP69" s="153"/>
      <c r="BQ69" s="153"/>
      <c r="BR69" s="153"/>
      <c r="BS69" s="153"/>
      <c r="BT69" s="154"/>
      <c r="BU69" s="155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56"/>
      <c r="CO69" s="156"/>
      <c r="CP69" s="156"/>
      <c r="CQ69" s="156"/>
      <c r="CR69" s="156"/>
      <c r="CS69" s="156"/>
      <c r="CT69" s="156"/>
      <c r="CU69" s="156"/>
      <c r="CV69" s="156"/>
      <c r="CW69" s="156"/>
      <c r="CX69" s="156"/>
      <c r="CY69" s="156"/>
      <c r="CZ69" s="156"/>
      <c r="DA69" s="156"/>
      <c r="DB69" s="156"/>
      <c r="DC69" s="156"/>
      <c r="DD69" s="157"/>
    </row>
    <row r="70" spans="1:108" ht="15" customHeight="1">
      <c r="A70" s="31"/>
      <c r="B70" s="153" t="s">
        <v>55</v>
      </c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  <c r="BI70" s="153"/>
      <c r="BJ70" s="153"/>
      <c r="BK70" s="153"/>
      <c r="BL70" s="153"/>
      <c r="BM70" s="153"/>
      <c r="BN70" s="153"/>
      <c r="BO70" s="153"/>
      <c r="BP70" s="153"/>
      <c r="BQ70" s="153"/>
      <c r="BR70" s="153"/>
      <c r="BS70" s="153"/>
      <c r="BT70" s="154"/>
      <c r="BU70" s="155"/>
      <c r="BV70" s="156"/>
      <c r="BW70" s="156"/>
      <c r="BX70" s="156"/>
      <c r="BY70" s="156"/>
      <c r="BZ70" s="156"/>
      <c r="CA70" s="156"/>
      <c r="CB70" s="156"/>
      <c r="CC70" s="156"/>
      <c r="CD70" s="156"/>
      <c r="CE70" s="156"/>
      <c r="CF70" s="156"/>
      <c r="CG70" s="156"/>
      <c r="CH70" s="156"/>
      <c r="CI70" s="156"/>
      <c r="CJ70" s="156"/>
      <c r="CK70" s="156"/>
      <c r="CL70" s="156"/>
      <c r="CM70" s="156"/>
      <c r="CN70" s="156"/>
      <c r="CO70" s="156"/>
      <c r="CP70" s="156"/>
      <c r="CQ70" s="156"/>
      <c r="CR70" s="156"/>
      <c r="CS70" s="156"/>
      <c r="CT70" s="156"/>
      <c r="CU70" s="156"/>
      <c r="CV70" s="156"/>
      <c r="CW70" s="156"/>
      <c r="CX70" s="156"/>
      <c r="CY70" s="156"/>
      <c r="CZ70" s="156"/>
      <c r="DA70" s="156"/>
      <c r="DB70" s="156"/>
      <c r="DC70" s="156"/>
      <c r="DD70" s="157"/>
    </row>
    <row r="71" spans="1:108" ht="15" customHeight="1">
      <c r="A71" s="31"/>
      <c r="B71" s="153" t="s">
        <v>88</v>
      </c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3"/>
      <c r="BT71" s="154"/>
      <c r="BU71" s="155"/>
      <c r="BV71" s="156"/>
      <c r="BW71" s="156"/>
      <c r="BX71" s="156"/>
      <c r="BY71" s="156"/>
      <c r="BZ71" s="156"/>
      <c r="CA71" s="156"/>
      <c r="CB71" s="156"/>
      <c r="CC71" s="156"/>
      <c r="CD71" s="156"/>
      <c r="CE71" s="156"/>
      <c r="CF71" s="156"/>
      <c r="CG71" s="156"/>
      <c r="CH71" s="156"/>
      <c r="CI71" s="156"/>
      <c r="CJ71" s="156"/>
      <c r="CK71" s="156"/>
      <c r="CL71" s="156"/>
      <c r="CM71" s="156"/>
      <c r="CN71" s="156"/>
      <c r="CO71" s="156"/>
      <c r="CP71" s="156"/>
      <c r="CQ71" s="156"/>
      <c r="CR71" s="156"/>
      <c r="CS71" s="156"/>
      <c r="CT71" s="156"/>
      <c r="CU71" s="156"/>
      <c r="CV71" s="156"/>
      <c r="CW71" s="156"/>
      <c r="CX71" s="156"/>
      <c r="CY71" s="156"/>
      <c r="CZ71" s="156"/>
      <c r="DA71" s="156"/>
      <c r="DB71" s="156"/>
      <c r="DC71" s="156"/>
      <c r="DD71" s="157"/>
    </row>
    <row r="72" spans="1:108" ht="15" customHeight="1">
      <c r="A72" s="31"/>
      <c r="B72" s="153" t="s">
        <v>104</v>
      </c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 s="153"/>
      <c r="BN72" s="153"/>
      <c r="BO72" s="153"/>
      <c r="BP72" s="153"/>
      <c r="BQ72" s="153"/>
      <c r="BR72" s="153"/>
      <c r="BS72" s="153"/>
      <c r="BT72" s="154"/>
      <c r="BU72" s="155"/>
      <c r="BV72" s="156"/>
      <c r="BW72" s="156"/>
      <c r="BX72" s="156"/>
      <c r="BY72" s="156"/>
      <c r="BZ72" s="156"/>
      <c r="CA72" s="156"/>
      <c r="CB72" s="156"/>
      <c r="CC72" s="156"/>
      <c r="CD72" s="156"/>
      <c r="CE72" s="156"/>
      <c r="CF72" s="156"/>
      <c r="CG72" s="156"/>
      <c r="CH72" s="156"/>
      <c r="CI72" s="156"/>
      <c r="CJ72" s="156"/>
      <c r="CK72" s="156"/>
      <c r="CL72" s="156"/>
      <c r="CM72" s="156"/>
      <c r="CN72" s="156"/>
      <c r="CO72" s="156"/>
      <c r="CP72" s="156"/>
      <c r="CQ72" s="156"/>
      <c r="CR72" s="156"/>
      <c r="CS72" s="156"/>
      <c r="CT72" s="156"/>
      <c r="CU72" s="156"/>
      <c r="CV72" s="156"/>
      <c r="CW72" s="156"/>
      <c r="CX72" s="156"/>
      <c r="CY72" s="156"/>
      <c r="CZ72" s="156"/>
      <c r="DA72" s="156"/>
      <c r="DB72" s="156"/>
      <c r="DC72" s="156"/>
      <c r="DD72" s="157"/>
    </row>
    <row r="73" spans="1:108" ht="15" customHeight="1">
      <c r="A73" s="31"/>
      <c r="B73" s="153" t="s">
        <v>89</v>
      </c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  <c r="BI73" s="153"/>
      <c r="BJ73" s="153"/>
      <c r="BK73" s="153"/>
      <c r="BL73" s="153"/>
      <c r="BM73" s="153"/>
      <c r="BN73" s="153"/>
      <c r="BO73" s="153"/>
      <c r="BP73" s="153"/>
      <c r="BQ73" s="153"/>
      <c r="BR73" s="153"/>
      <c r="BS73" s="153"/>
      <c r="BT73" s="154"/>
      <c r="BU73" s="155"/>
      <c r="BV73" s="156"/>
      <c r="BW73" s="156"/>
      <c r="BX73" s="156"/>
      <c r="BY73" s="156"/>
      <c r="BZ73" s="156"/>
      <c r="CA73" s="156"/>
      <c r="CB73" s="156"/>
      <c r="CC73" s="156"/>
      <c r="CD73" s="156"/>
      <c r="CE73" s="156"/>
      <c r="CF73" s="156"/>
      <c r="CG73" s="156"/>
      <c r="CH73" s="156"/>
      <c r="CI73" s="156"/>
      <c r="CJ73" s="156"/>
      <c r="CK73" s="156"/>
      <c r="CL73" s="156"/>
      <c r="CM73" s="156"/>
      <c r="CN73" s="156"/>
      <c r="CO73" s="156"/>
      <c r="CP73" s="156"/>
      <c r="CQ73" s="156"/>
      <c r="CR73" s="156"/>
      <c r="CS73" s="156"/>
      <c r="CT73" s="156"/>
      <c r="CU73" s="156"/>
      <c r="CV73" s="156"/>
      <c r="CW73" s="156"/>
      <c r="CX73" s="156"/>
      <c r="CY73" s="156"/>
      <c r="CZ73" s="156"/>
      <c r="DA73" s="156"/>
      <c r="DB73" s="156"/>
      <c r="DC73" s="156"/>
      <c r="DD73" s="157"/>
    </row>
    <row r="74" spans="1:108" ht="15" customHeight="1">
      <c r="A74" s="31"/>
      <c r="B74" s="153" t="s">
        <v>90</v>
      </c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  <c r="BI74" s="153"/>
      <c r="BJ74" s="153"/>
      <c r="BK74" s="153"/>
      <c r="BL74" s="153"/>
      <c r="BM74" s="153"/>
      <c r="BN74" s="153"/>
      <c r="BO74" s="153"/>
      <c r="BP74" s="153"/>
      <c r="BQ74" s="153"/>
      <c r="BR74" s="153"/>
      <c r="BS74" s="153"/>
      <c r="BT74" s="154"/>
      <c r="BU74" s="155"/>
      <c r="BV74" s="156"/>
      <c r="BW74" s="156"/>
      <c r="BX74" s="156"/>
      <c r="BY74" s="156"/>
      <c r="BZ74" s="156"/>
      <c r="CA74" s="156"/>
      <c r="CB74" s="156"/>
      <c r="CC74" s="156"/>
      <c r="CD74" s="156"/>
      <c r="CE74" s="156"/>
      <c r="CF74" s="156"/>
      <c r="CG74" s="156"/>
      <c r="CH74" s="156"/>
      <c r="CI74" s="156"/>
      <c r="CJ74" s="156"/>
      <c r="CK74" s="156"/>
      <c r="CL74" s="156"/>
      <c r="CM74" s="156"/>
      <c r="CN74" s="156"/>
      <c r="CO74" s="156"/>
      <c r="CP74" s="156"/>
      <c r="CQ74" s="156"/>
      <c r="CR74" s="156"/>
      <c r="CS74" s="156"/>
      <c r="CT74" s="156"/>
      <c r="CU74" s="156"/>
      <c r="CV74" s="156"/>
      <c r="CW74" s="156"/>
      <c r="CX74" s="156"/>
      <c r="CY74" s="156"/>
      <c r="CZ74" s="156"/>
      <c r="DA74" s="156"/>
      <c r="DB74" s="156"/>
      <c r="DC74" s="156"/>
      <c r="DD74" s="157"/>
    </row>
    <row r="75" spans="1:108" ht="15" customHeight="1">
      <c r="A75" s="31"/>
      <c r="B75" s="153" t="s">
        <v>91</v>
      </c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  <c r="BI75" s="153"/>
      <c r="BJ75" s="153"/>
      <c r="BK75" s="153"/>
      <c r="BL75" s="153"/>
      <c r="BM75" s="153"/>
      <c r="BN75" s="153"/>
      <c r="BO75" s="153"/>
      <c r="BP75" s="153"/>
      <c r="BQ75" s="153"/>
      <c r="BR75" s="153"/>
      <c r="BS75" s="153"/>
      <c r="BT75" s="154"/>
      <c r="BU75" s="155"/>
      <c r="BV75" s="156"/>
      <c r="BW75" s="156"/>
      <c r="BX75" s="156"/>
      <c r="BY75" s="156"/>
      <c r="BZ75" s="156"/>
      <c r="CA75" s="156"/>
      <c r="CB75" s="156"/>
      <c r="CC75" s="156"/>
      <c r="CD75" s="156"/>
      <c r="CE75" s="156"/>
      <c r="CF75" s="156"/>
      <c r="CG75" s="156"/>
      <c r="CH75" s="156"/>
      <c r="CI75" s="156"/>
      <c r="CJ75" s="156"/>
      <c r="CK75" s="156"/>
      <c r="CL75" s="156"/>
      <c r="CM75" s="156"/>
      <c r="CN75" s="156"/>
      <c r="CO75" s="156"/>
      <c r="CP75" s="156"/>
      <c r="CQ75" s="156"/>
      <c r="CR75" s="156"/>
      <c r="CS75" s="156"/>
      <c r="CT75" s="156"/>
      <c r="CU75" s="156"/>
      <c r="CV75" s="156"/>
      <c r="CW75" s="156"/>
      <c r="CX75" s="156"/>
      <c r="CY75" s="156"/>
      <c r="CZ75" s="156"/>
      <c r="DA75" s="156"/>
      <c r="DB75" s="156"/>
      <c r="DC75" s="156"/>
      <c r="DD75" s="157"/>
    </row>
    <row r="76" spans="1:108" ht="15" customHeight="1">
      <c r="A76" s="31"/>
      <c r="B76" s="153" t="s">
        <v>92</v>
      </c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  <c r="BI76" s="153"/>
      <c r="BJ76" s="153"/>
      <c r="BK76" s="153"/>
      <c r="BL76" s="153"/>
      <c r="BM76" s="153"/>
      <c r="BN76" s="153"/>
      <c r="BO76" s="153"/>
      <c r="BP76" s="153"/>
      <c r="BQ76" s="153"/>
      <c r="BR76" s="153"/>
      <c r="BS76" s="153"/>
      <c r="BT76" s="154"/>
      <c r="BU76" s="155"/>
      <c r="BV76" s="156"/>
      <c r="BW76" s="156"/>
      <c r="BX76" s="156"/>
      <c r="BY76" s="156"/>
      <c r="BZ76" s="156"/>
      <c r="CA76" s="156"/>
      <c r="CB76" s="156"/>
      <c r="CC76" s="156"/>
      <c r="CD76" s="156"/>
      <c r="CE76" s="156"/>
      <c r="CF76" s="156"/>
      <c r="CG76" s="156"/>
      <c r="CH76" s="156"/>
      <c r="CI76" s="156"/>
      <c r="CJ76" s="156"/>
      <c r="CK76" s="156"/>
      <c r="CL76" s="156"/>
      <c r="CM76" s="156"/>
      <c r="CN76" s="156"/>
      <c r="CO76" s="156"/>
      <c r="CP76" s="156"/>
      <c r="CQ76" s="156"/>
      <c r="CR76" s="156"/>
      <c r="CS76" s="156"/>
      <c r="CT76" s="156"/>
      <c r="CU76" s="156"/>
      <c r="CV76" s="156"/>
      <c r="CW76" s="156"/>
      <c r="CX76" s="156"/>
      <c r="CY76" s="156"/>
      <c r="CZ76" s="156"/>
      <c r="DA76" s="156"/>
      <c r="DB76" s="156"/>
      <c r="DC76" s="156"/>
      <c r="DD76" s="157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45:BT45"/>
    <mergeCell ref="BU44:DD44"/>
    <mergeCell ref="BU45:DD45"/>
    <mergeCell ref="B36:BT36"/>
    <mergeCell ref="BU36:DD36"/>
    <mergeCell ref="B37:BT37"/>
    <mergeCell ref="BU37:DD37"/>
    <mergeCell ref="B39:BT39"/>
    <mergeCell ref="B42:BT42"/>
    <mergeCell ref="BU42:DD42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50:BT50"/>
    <mergeCell ref="BU50:DD50"/>
    <mergeCell ref="B51:BT51"/>
    <mergeCell ref="BU51:DD51"/>
    <mergeCell ref="B52:BT52"/>
    <mergeCell ref="BU52:DD52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9:BT59"/>
    <mergeCell ref="BU59:DD59"/>
    <mergeCell ref="B60:BT60"/>
    <mergeCell ref="BU60:DD60"/>
    <mergeCell ref="B61:BT61"/>
    <mergeCell ref="BU61:DD61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73:BT73"/>
    <mergeCell ref="BU73:DD73"/>
    <mergeCell ref="B74:BT74"/>
    <mergeCell ref="BU74:DD74"/>
    <mergeCell ref="B67:BT67"/>
    <mergeCell ref="BU67:DD67"/>
    <mergeCell ref="B68:BT68"/>
    <mergeCell ref="BU68:DD68"/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263"/>
  <sheetViews>
    <sheetView tabSelected="1" view="pageBreakPreview" zoomScale="110" zoomScaleSheetLayoutView="110" zoomScalePageLayoutView="0" workbookViewId="0" topLeftCell="A228">
      <selection activeCell="H4" sqref="H4:J25"/>
    </sheetView>
  </sheetViews>
  <sheetFormatPr defaultColWidth="9.00390625" defaultRowHeight="12.75"/>
  <cols>
    <col min="1" max="1" width="55.25390625" style="0" customWidth="1"/>
    <col min="2" max="5" width="12.125" style="0" customWidth="1"/>
    <col min="6" max="6" width="4.625" style="0" customWidth="1"/>
    <col min="8" max="8" width="17.00390625" style="0" customWidth="1"/>
    <col min="15" max="15" width="18.875" style="0" customWidth="1"/>
  </cols>
  <sheetData>
    <row r="1" spans="1:5" ht="16.5">
      <c r="A1" s="179"/>
      <c r="B1" s="179"/>
      <c r="C1" s="179"/>
      <c r="D1" s="179"/>
      <c r="E1" s="179"/>
    </row>
    <row r="2" spans="1:5" ht="15" thickBot="1">
      <c r="A2" s="181" t="s">
        <v>131</v>
      </c>
      <c r="B2" s="181"/>
      <c r="C2" s="181"/>
      <c r="D2" s="180"/>
      <c r="E2" s="180"/>
    </row>
    <row r="3" spans="1:5" ht="96">
      <c r="A3" s="44" t="s">
        <v>0</v>
      </c>
      <c r="B3" s="45" t="s">
        <v>132</v>
      </c>
      <c r="C3" s="45" t="s">
        <v>133</v>
      </c>
      <c r="D3" s="45" t="s">
        <v>134</v>
      </c>
      <c r="E3" s="46" t="s">
        <v>93</v>
      </c>
    </row>
    <row r="4" spans="1:6" ht="30">
      <c r="A4" s="47" t="s">
        <v>56</v>
      </c>
      <c r="B4" s="116"/>
      <c r="C4" s="116"/>
      <c r="D4" s="40" t="s">
        <v>22</v>
      </c>
      <c r="E4" s="48">
        <f>9534.72</f>
        <v>9534.72</v>
      </c>
      <c r="F4" t="s">
        <v>219</v>
      </c>
    </row>
    <row r="5" spans="1:5" ht="15">
      <c r="A5" s="82" t="s">
        <v>23</v>
      </c>
      <c r="B5" s="116"/>
      <c r="C5" s="116"/>
      <c r="D5" s="40" t="s">
        <v>22</v>
      </c>
      <c r="E5" s="83">
        <f>E7+E8+E10+E15</f>
        <v>24407780.29</v>
      </c>
    </row>
    <row r="6" spans="1:5" ht="15">
      <c r="A6" s="47" t="s">
        <v>8</v>
      </c>
      <c r="B6" s="116"/>
      <c r="C6" s="116"/>
      <c r="D6" s="40" t="s">
        <v>22</v>
      </c>
      <c r="E6" s="49"/>
    </row>
    <row r="7" spans="1:5" ht="15">
      <c r="A7" s="47" t="s">
        <v>135</v>
      </c>
      <c r="B7" s="116"/>
      <c r="C7" s="116"/>
      <c r="D7" s="40" t="s">
        <v>22</v>
      </c>
      <c r="E7" s="49">
        <f>E22+E25+E53-E22</f>
        <v>20763995</v>
      </c>
    </row>
    <row r="8" spans="1:5" ht="15">
      <c r="A8" s="50" t="s">
        <v>136</v>
      </c>
      <c r="B8" s="116"/>
      <c r="C8" s="116"/>
      <c r="D8" s="40"/>
      <c r="E8" s="49">
        <f>E77+E149+E155+E159+E162+E165+E167+E173+E152+E180+E184+E170+E187+E190</f>
        <v>2071677.02</v>
      </c>
    </row>
    <row r="9" spans="1:12" ht="15">
      <c r="A9" s="47" t="s">
        <v>29</v>
      </c>
      <c r="B9" s="116"/>
      <c r="C9" s="116"/>
      <c r="D9" s="40"/>
      <c r="E9" s="49"/>
      <c r="L9" t="s">
        <v>190</v>
      </c>
    </row>
    <row r="10" spans="1:7" ht="75">
      <c r="A10" s="47" t="s">
        <v>137</v>
      </c>
      <c r="B10" s="116"/>
      <c r="C10" s="116"/>
      <c r="D10" s="40" t="s">
        <v>22</v>
      </c>
      <c r="E10" s="48">
        <f>E193-9534.72</f>
        <v>1542108.27</v>
      </c>
      <c r="G10" t="s">
        <v>203</v>
      </c>
    </row>
    <row r="11" spans="1:5" ht="15">
      <c r="A11" s="47" t="s">
        <v>8</v>
      </c>
      <c r="B11" s="116"/>
      <c r="C11" s="116"/>
      <c r="D11" s="40" t="s">
        <v>22</v>
      </c>
      <c r="E11" s="49"/>
    </row>
    <row r="12" spans="1:5" ht="15">
      <c r="A12" s="47" t="s">
        <v>189</v>
      </c>
      <c r="B12" s="116"/>
      <c r="C12" s="116"/>
      <c r="D12" s="40" t="s">
        <v>22</v>
      </c>
      <c r="E12" s="104">
        <f>969328.28-1067+9637.86+24467.64+5500+29800</f>
        <v>1037666.78</v>
      </c>
    </row>
    <row r="13" spans="1:7" ht="15">
      <c r="A13" s="47" t="s">
        <v>202</v>
      </c>
      <c r="B13" s="116"/>
      <c r="C13" s="116"/>
      <c r="D13" s="40" t="s">
        <v>22</v>
      </c>
      <c r="E13" s="104">
        <v>122550</v>
      </c>
      <c r="G13" t="s">
        <v>203</v>
      </c>
    </row>
    <row r="14" spans="1:13" ht="15">
      <c r="A14" s="47" t="s">
        <v>201</v>
      </c>
      <c r="B14" s="116"/>
      <c r="C14" s="116"/>
      <c r="D14" s="40"/>
      <c r="E14" s="104">
        <v>381891.49</v>
      </c>
      <c r="G14" t="s">
        <v>203</v>
      </c>
      <c r="M14" t="s">
        <v>190</v>
      </c>
    </row>
    <row r="15" spans="1:5" ht="18" customHeight="1">
      <c r="A15" s="47" t="s">
        <v>94</v>
      </c>
      <c r="B15" s="116"/>
      <c r="C15" s="116"/>
      <c r="D15" s="40" t="s">
        <v>22</v>
      </c>
      <c r="E15" s="48">
        <f>E216</f>
        <v>30000</v>
      </c>
    </row>
    <row r="16" spans="1:5" ht="15">
      <c r="A16" s="47" t="s">
        <v>8</v>
      </c>
      <c r="B16" s="116"/>
      <c r="C16" s="116"/>
      <c r="D16" s="40" t="s">
        <v>22</v>
      </c>
      <c r="E16" s="49"/>
    </row>
    <row r="17" spans="1:5" ht="15">
      <c r="A17" s="47" t="s">
        <v>223</v>
      </c>
      <c r="B17" s="116"/>
      <c r="C17" s="116"/>
      <c r="D17" s="40"/>
      <c r="E17" s="49">
        <v>30000</v>
      </c>
    </row>
    <row r="18" spans="1:5" ht="15">
      <c r="A18" s="47" t="s">
        <v>95</v>
      </c>
      <c r="B18" s="116"/>
      <c r="C18" s="116"/>
      <c r="D18" s="40" t="s">
        <v>22</v>
      </c>
      <c r="E18" s="48"/>
    </row>
    <row r="19" spans="1:5" ht="30">
      <c r="A19" s="47" t="s">
        <v>57</v>
      </c>
      <c r="B19" s="116"/>
      <c r="C19" s="116"/>
      <c r="D19" s="40" t="s">
        <v>22</v>
      </c>
      <c r="E19" s="49"/>
    </row>
    <row r="20" spans="1:7" ht="15">
      <c r="A20" s="47" t="s">
        <v>24</v>
      </c>
      <c r="B20" s="116"/>
      <c r="C20" s="116"/>
      <c r="D20" s="40">
        <v>900</v>
      </c>
      <c r="E20" s="83">
        <f>E25+E53+E77+E113+E136+E143+E159+E162+E165+E167+E173+E193+E176+E149+E22+E50+E64+E152+E155+E180+E184+E170+E187+E190+E216</f>
        <v>24417315.009999998</v>
      </c>
      <c r="G20" t="s">
        <v>203</v>
      </c>
    </row>
    <row r="21" spans="1:5" ht="15">
      <c r="A21" s="47" t="s">
        <v>8</v>
      </c>
      <c r="B21" s="116"/>
      <c r="C21" s="116"/>
      <c r="D21" s="40"/>
      <c r="E21" s="49"/>
    </row>
    <row r="22" spans="1:5" ht="27" hidden="1">
      <c r="A22" s="77" t="s">
        <v>199</v>
      </c>
      <c r="B22" s="84" t="s">
        <v>193</v>
      </c>
      <c r="C22" s="84"/>
      <c r="D22" s="40"/>
      <c r="E22" s="81">
        <f>E23</f>
        <v>0</v>
      </c>
    </row>
    <row r="23" spans="1:5" ht="15" hidden="1">
      <c r="A23" s="47" t="s">
        <v>208</v>
      </c>
      <c r="B23" s="116"/>
      <c r="C23" s="116"/>
      <c r="D23" s="40">
        <v>213</v>
      </c>
      <c r="E23" s="49">
        <v>0</v>
      </c>
    </row>
    <row r="24" spans="1:5" ht="15">
      <c r="A24" s="47"/>
      <c r="B24" s="116"/>
      <c r="C24" s="116"/>
      <c r="D24" s="40"/>
      <c r="E24" s="49"/>
    </row>
    <row r="25" spans="1:7" ht="27">
      <c r="A25" s="77" t="s">
        <v>210</v>
      </c>
      <c r="B25" s="85" t="s">
        <v>198</v>
      </c>
      <c r="C25" s="86">
        <v>1210521010</v>
      </c>
      <c r="D25" s="40" t="s">
        <v>22</v>
      </c>
      <c r="E25" s="76">
        <f>E26</f>
        <v>2854778</v>
      </c>
      <c r="G25" t="s">
        <v>203</v>
      </c>
    </row>
    <row r="26" spans="1:5" ht="25.5">
      <c r="A26" s="73" t="s">
        <v>211</v>
      </c>
      <c r="B26" s="84"/>
      <c r="C26" s="86"/>
      <c r="D26" s="118" t="s">
        <v>22</v>
      </c>
      <c r="E26" s="119">
        <f>E27+E32</f>
        <v>2854778</v>
      </c>
    </row>
    <row r="27" spans="1:5" ht="15">
      <c r="A27" s="51" t="s">
        <v>30</v>
      </c>
      <c r="B27" s="87"/>
      <c r="C27" s="88"/>
      <c r="D27" s="42">
        <v>210</v>
      </c>
      <c r="E27" s="48">
        <f>E29+E30+E31</f>
        <v>508702</v>
      </c>
    </row>
    <row r="28" spans="1:5" ht="15">
      <c r="A28" s="51" t="s">
        <v>1</v>
      </c>
      <c r="B28" s="116"/>
      <c r="C28" s="116"/>
      <c r="D28" s="41"/>
      <c r="E28" s="49"/>
    </row>
    <row r="29" spans="1:5" ht="15">
      <c r="A29" s="51" t="s">
        <v>31</v>
      </c>
      <c r="B29" s="87"/>
      <c r="C29" s="88"/>
      <c r="D29" s="42">
        <v>211</v>
      </c>
      <c r="E29" s="49">
        <v>395835</v>
      </c>
    </row>
    <row r="30" spans="1:5" ht="15">
      <c r="A30" s="52" t="s">
        <v>32</v>
      </c>
      <c r="B30" s="87"/>
      <c r="C30" s="88"/>
      <c r="D30" s="42">
        <v>212</v>
      </c>
      <c r="E30" s="49">
        <v>1800</v>
      </c>
    </row>
    <row r="31" spans="1:5" ht="15">
      <c r="A31" s="51" t="s">
        <v>138</v>
      </c>
      <c r="B31" s="87"/>
      <c r="C31" s="88"/>
      <c r="D31" s="42">
        <v>213</v>
      </c>
      <c r="E31" s="49">
        <v>111067</v>
      </c>
    </row>
    <row r="32" spans="1:5" ht="15">
      <c r="A32" s="51" t="s">
        <v>41</v>
      </c>
      <c r="B32" s="87"/>
      <c r="C32" s="88"/>
      <c r="D32" s="42">
        <v>220</v>
      </c>
      <c r="E32" s="48">
        <f>E34+E36+E38+E39+E42+E43</f>
        <v>2346076</v>
      </c>
    </row>
    <row r="33" spans="1:5" ht="15">
      <c r="A33" s="51" t="s">
        <v>1</v>
      </c>
      <c r="B33" s="87"/>
      <c r="C33" s="88"/>
      <c r="D33" s="42"/>
      <c r="E33" s="49"/>
    </row>
    <row r="34" spans="1:5" ht="15">
      <c r="A34" s="51" t="s">
        <v>33</v>
      </c>
      <c r="B34" s="87"/>
      <c r="C34" s="88"/>
      <c r="D34" s="42">
        <v>221</v>
      </c>
      <c r="E34" s="49">
        <v>10864</v>
      </c>
    </row>
    <row r="35" spans="1:5" ht="15">
      <c r="A35" s="51" t="s">
        <v>34</v>
      </c>
      <c r="B35" s="87"/>
      <c r="C35" s="88"/>
      <c r="D35" s="42">
        <v>222</v>
      </c>
      <c r="E35" s="49"/>
    </row>
    <row r="36" spans="1:5" ht="15">
      <c r="A36" s="51" t="s">
        <v>35</v>
      </c>
      <c r="B36" s="87"/>
      <c r="C36" s="88"/>
      <c r="D36" s="42">
        <v>223</v>
      </c>
      <c r="E36" s="49">
        <f>1245362</f>
        <v>1245362</v>
      </c>
    </row>
    <row r="37" spans="1:5" ht="15">
      <c r="A37" s="51" t="s">
        <v>36</v>
      </c>
      <c r="B37" s="87"/>
      <c r="C37" s="88"/>
      <c r="D37" s="42">
        <v>224</v>
      </c>
      <c r="E37" s="49"/>
    </row>
    <row r="38" spans="1:5" ht="15">
      <c r="A38" s="51" t="s">
        <v>37</v>
      </c>
      <c r="B38" s="87"/>
      <c r="C38" s="88"/>
      <c r="D38" s="42">
        <v>225</v>
      </c>
      <c r="E38" s="49">
        <f>185293-18000-10493.16-16696+16696-2400</f>
        <v>154399.84</v>
      </c>
    </row>
    <row r="39" spans="1:5" ht="15">
      <c r="A39" s="51" t="s">
        <v>38</v>
      </c>
      <c r="B39" s="87"/>
      <c r="C39" s="88"/>
      <c r="D39" s="42">
        <v>226</v>
      </c>
      <c r="E39" s="49">
        <f>185439+10493.16-2400+2400-16696</f>
        <v>179236.16</v>
      </c>
    </row>
    <row r="40" spans="1:5" ht="15">
      <c r="A40" s="51" t="s">
        <v>58</v>
      </c>
      <c r="B40" s="87"/>
      <c r="C40" s="88"/>
      <c r="D40" s="42">
        <v>260</v>
      </c>
      <c r="E40" s="48"/>
    </row>
    <row r="41" spans="1:5" ht="15">
      <c r="A41" s="51" t="s">
        <v>1</v>
      </c>
      <c r="B41" s="87"/>
      <c r="C41" s="88"/>
      <c r="D41" s="42"/>
      <c r="E41" s="49"/>
    </row>
    <row r="42" spans="1:5" ht="15">
      <c r="A42" s="51" t="s">
        <v>59</v>
      </c>
      <c r="B42" s="87"/>
      <c r="C42" s="88"/>
      <c r="D42" s="42">
        <v>262</v>
      </c>
      <c r="E42" s="49"/>
    </row>
    <row r="43" spans="1:5" ht="15">
      <c r="A43" s="51" t="s">
        <v>60</v>
      </c>
      <c r="B43" s="87"/>
      <c r="C43" s="88"/>
      <c r="D43" s="42">
        <v>290</v>
      </c>
      <c r="E43" s="49">
        <v>756214</v>
      </c>
    </row>
    <row r="44" spans="1:5" ht="15">
      <c r="A44" s="51" t="s">
        <v>139</v>
      </c>
      <c r="B44" s="87"/>
      <c r="C44" s="88"/>
      <c r="D44" s="42">
        <v>300</v>
      </c>
      <c r="E44" s="48">
        <f>E46+E47</f>
        <v>0</v>
      </c>
    </row>
    <row r="45" spans="1:5" ht="15">
      <c r="A45" s="51" t="s">
        <v>1</v>
      </c>
      <c r="B45" s="87"/>
      <c r="C45" s="88"/>
      <c r="D45" s="42"/>
      <c r="E45" s="49"/>
    </row>
    <row r="46" spans="1:5" ht="15">
      <c r="A46" s="51" t="s">
        <v>39</v>
      </c>
      <c r="B46" s="87"/>
      <c r="C46" s="88"/>
      <c r="D46" s="42">
        <v>310</v>
      </c>
      <c r="E46" s="49"/>
    </row>
    <row r="47" spans="1:5" ht="15">
      <c r="A47" s="51" t="s">
        <v>40</v>
      </c>
      <c r="B47" s="87"/>
      <c r="C47" s="88"/>
      <c r="D47" s="42">
        <v>340</v>
      </c>
      <c r="E47" s="49"/>
    </row>
    <row r="48" spans="1:5" ht="15">
      <c r="A48" s="51"/>
      <c r="B48" s="87"/>
      <c r="C48" s="88"/>
      <c r="D48" s="42"/>
      <c r="E48" s="49"/>
    </row>
    <row r="49" spans="1:5" ht="15">
      <c r="A49" s="51" t="s">
        <v>195</v>
      </c>
      <c r="B49" s="87"/>
      <c r="C49" s="88"/>
      <c r="D49" s="42"/>
      <c r="E49" s="49"/>
    </row>
    <row r="50" spans="1:5" ht="25.5" hidden="1">
      <c r="A50" s="51" t="s">
        <v>196</v>
      </c>
      <c r="B50" s="87" t="s">
        <v>142</v>
      </c>
      <c r="C50" s="88"/>
      <c r="D50" s="42"/>
      <c r="E50" s="49">
        <f>E51+E52</f>
        <v>0</v>
      </c>
    </row>
    <row r="51" spans="1:5" ht="15" hidden="1">
      <c r="A51" s="51" t="s">
        <v>184</v>
      </c>
      <c r="B51" s="87"/>
      <c r="C51" s="88"/>
      <c r="D51" s="42">
        <v>225</v>
      </c>
      <c r="E51" s="49"/>
    </row>
    <row r="52" spans="1:5" ht="15" hidden="1">
      <c r="A52" s="51" t="s">
        <v>39</v>
      </c>
      <c r="B52" s="87"/>
      <c r="C52" s="88"/>
      <c r="D52" s="42">
        <v>310</v>
      </c>
      <c r="E52" s="49">
        <f>270000-270000</f>
        <v>0</v>
      </c>
    </row>
    <row r="53" spans="1:7" ht="48">
      <c r="A53" s="79" t="s">
        <v>212</v>
      </c>
      <c r="B53" s="86" t="s">
        <v>209</v>
      </c>
      <c r="C53" s="86">
        <v>1210376210</v>
      </c>
      <c r="D53" s="78"/>
      <c r="E53" s="76">
        <f>E54+E60+E59+E58</f>
        <v>17909217</v>
      </c>
      <c r="G53" t="s">
        <v>203</v>
      </c>
    </row>
    <row r="54" spans="1:5" ht="15">
      <c r="A54" s="51" t="s">
        <v>30</v>
      </c>
      <c r="B54" s="87"/>
      <c r="C54" s="88"/>
      <c r="D54" s="42">
        <v>210</v>
      </c>
      <c r="E54" s="48">
        <f>E56+E57</f>
        <v>17520303</v>
      </c>
    </row>
    <row r="55" spans="1:5" ht="15">
      <c r="A55" s="51" t="s">
        <v>1</v>
      </c>
      <c r="B55" s="116"/>
      <c r="C55" s="116"/>
      <c r="D55" s="41"/>
      <c r="E55" s="49"/>
    </row>
    <row r="56" spans="1:5" ht="15">
      <c r="A56" s="51" t="s">
        <v>31</v>
      </c>
      <c r="B56" s="87"/>
      <c r="C56" s="88"/>
      <c r="D56" s="42">
        <v>211</v>
      </c>
      <c r="E56" s="49">
        <f>13328539+127915</f>
        <v>13456454</v>
      </c>
    </row>
    <row r="57" spans="1:5" ht="15">
      <c r="A57" s="51" t="s">
        <v>138</v>
      </c>
      <c r="B57" s="87"/>
      <c r="C57" s="88"/>
      <c r="D57" s="42">
        <v>213</v>
      </c>
      <c r="E57" s="49">
        <f>4025220+38629</f>
        <v>4063849</v>
      </c>
    </row>
    <row r="58" spans="1:5" ht="15">
      <c r="A58" s="51" t="s">
        <v>33</v>
      </c>
      <c r="B58" s="87"/>
      <c r="C58" s="88"/>
      <c r="D58" s="42">
        <v>221</v>
      </c>
      <c r="E58" s="49">
        <f>125000-11000-41071.28</f>
        <v>72928.72</v>
      </c>
    </row>
    <row r="59" spans="1:5" ht="15">
      <c r="A59" s="51" t="s">
        <v>38</v>
      </c>
      <c r="B59" s="87"/>
      <c r="C59" s="88"/>
      <c r="D59" s="42">
        <v>226</v>
      </c>
      <c r="E59" s="49">
        <f>60691+11000</f>
        <v>71691</v>
      </c>
    </row>
    <row r="60" spans="1:5" ht="15">
      <c r="A60" s="51" t="s">
        <v>139</v>
      </c>
      <c r="B60" s="87"/>
      <c r="C60" s="88"/>
      <c r="D60" s="42">
        <v>300</v>
      </c>
      <c r="E60" s="48">
        <f>E62+E63</f>
        <v>244294.28</v>
      </c>
    </row>
    <row r="61" spans="1:5" ht="15">
      <c r="A61" s="51" t="s">
        <v>1</v>
      </c>
      <c r="B61" s="87"/>
      <c r="C61" s="88"/>
      <c r="D61" s="42"/>
      <c r="E61" s="49"/>
    </row>
    <row r="62" spans="1:5" ht="15">
      <c r="A62" s="51" t="s">
        <v>39</v>
      </c>
      <c r="B62" s="87"/>
      <c r="C62" s="88"/>
      <c r="D62" s="42">
        <v>310</v>
      </c>
      <c r="E62" s="49">
        <f>151216+41071.28</f>
        <v>192287.28</v>
      </c>
    </row>
    <row r="63" spans="1:5" ht="15">
      <c r="A63" s="51" t="s">
        <v>40</v>
      </c>
      <c r="B63" s="87"/>
      <c r="C63" s="88"/>
      <c r="D63" s="42">
        <v>340</v>
      </c>
      <c r="E63" s="49">
        <v>52007</v>
      </c>
    </row>
    <row r="64" spans="1:5" ht="12.75" hidden="1">
      <c r="A64" s="182" t="s">
        <v>197</v>
      </c>
      <c r="B64" s="187" t="s">
        <v>181</v>
      </c>
      <c r="C64" s="188">
        <v>7137624</v>
      </c>
      <c r="D64" s="189"/>
      <c r="E64" s="190">
        <f>E66</f>
        <v>0</v>
      </c>
    </row>
    <row r="65" spans="1:5" ht="39.75" customHeight="1" hidden="1">
      <c r="A65" s="182"/>
      <c r="B65" s="187"/>
      <c r="C65" s="188"/>
      <c r="D65" s="189"/>
      <c r="E65" s="190"/>
    </row>
    <row r="66" spans="1:5" ht="15" hidden="1">
      <c r="A66" s="51" t="s">
        <v>30</v>
      </c>
      <c r="B66" s="87"/>
      <c r="C66" s="88"/>
      <c r="D66" s="42">
        <v>210</v>
      </c>
      <c r="E66" s="48">
        <f>E68+E69</f>
        <v>0</v>
      </c>
    </row>
    <row r="67" spans="1:5" ht="15" hidden="1">
      <c r="A67" s="51" t="s">
        <v>1</v>
      </c>
      <c r="B67" s="116"/>
      <c r="C67" s="116"/>
      <c r="D67" s="41"/>
      <c r="E67" s="49"/>
    </row>
    <row r="68" spans="1:5" ht="15" hidden="1">
      <c r="A68" s="51" t="s">
        <v>31</v>
      </c>
      <c r="B68" s="87"/>
      <c r="C68" s="88"/>
      <c r="D68" s="42">
        <v>211</v>
      </c>
      <c r="E68" s="49"/>
    </row>
    <row r="69" spans="1:5" ht="15" hidden="1">
      <c r="A69" s="51" t="s">
        <v>138</v>
      </c>
      <c r="B69" s="87"/>
      <c r="C69" s="88"/>
      <c r="D69" s="42">
        <v>213</v>
      </c>
      <c r="E69" s="49"/>
    </row>
    <row r="70" spans="1:5" ht="15" hidden="1">
      <c r="A70" s="73"/>
      <c r="B70" s="116"/>
      <c r="C70" s="117"/>
      <c r="D70" s="118"/>
      <c r="E70" s="49"/>
    </row>
    <row r="71" spans="1:5" ht="15" hidden="1">
      <c r="A71" s="51"/>
      <c r="B71" s="87"/>
      <c r="C71" s="88"/>
      <c r="D71" s="42"/>
      <c r="E71" s="49"/>
    </row>
    <row r="72" spans="1:5" ht="15" hidden="1">
      <c r="A72" s="51"/>
      <c r="B72" s="116"/>
      <c r="C72" s="116"/>
      <c r="D72" s="41"/>
      <c r="E72" s="49"/>
    </row>
    <row r="73" spans="1:5" ht="15" hidden="1">
      <c r="A73" s="51"/>
      <c r="B73" s="87"/>
      <c r="C73" s="88"/>
      <c r="D73" s="42"/>
      <c r="E73" s="49"/>
    </row>
    <row r="74" spans="1:5" ht="15" hidden="1">
      <c r="A74" s="51"/>
      <c r="B74" s="87"/>
      <c r="C74" s="88"/>
      <c r="D74" s="42"/>
      <c r="E74" s="49"/>
    </row>
    <row r="75" spans="1:5" ht="15" hidden="1">
      <c r="A75" s="51"/>
      <c r="B75" s="87"/>
      <c r="C75" s="88"/>
      <c r="D75" s="42"/>
      <c r="E75" s="49"/>
    </row>
    <row r="76" spans="1:5" ht="15" hidden="1">
      <c r="A76" s="51" t="s">
        <v>140</v>
      </c>
      <c r="B76" s="87"/>
      <c r="C76" s="89" t="s">
        <v>140</v>
      </c>
      <c r="D76" s="42"/>
      <c r="E76" s="49"/>
    </row>
    <row r="77" spans="1:7" ht="14.25">
      <c r="A77" s="74" t="s">
        <v>200</v>
      </c>
      <c r="B77" s="85" t="s">
        <v>142</v>
      </c>
      <c r="C77" s="90">
        <v>1210921100</v>
      </c>
      <c r="D77" s="75"/>
      <c r="E77" s="76">
        <f>E103+E111</f>
        <v>888276</v>
      </c>
      <c r="G77" t="s">
        <v>203</v>
      </c>
    </row>
    <row r="78" spans="1:5" ht="38.25" hidden="1">
      <c r="A78" s="53" t="s">
        <v>143</v>
      </c>
      <c r="B78" s="87"/>
      <c r="C78" s="91">
        <v>4320100</v>
      </c>
      <c r="D78" s="43"/>
      <c r="E78" s="119"/>
    </row>
    <row r="79" spans="1:5" ht="15" hidden="1">
      <c r="A79" s="51" t="s">
        <v>41</v>
      </c>
      <c r="B79" s="87"/>
      <c r="C79" s="88"/>
      <c r="D79" s="42">
        <v>220</v>
      </c>
      <c r="E79" s="48"/>
    </row>
    <row r="80" spans="1:5" ht="15" hidden="1">
      <c r="A80" s="51" t="s">
        <v>1</v>
      </c>
      <c r="B80" s="87"/>
      <c r="C80" s="88"/>
      <c r="D80" s="42"/>
      <c r="E80" s="49"/>
    </row>
    <row r="81" spans="1:5" ht="15" hidden="1">
      <c r="A81" s="51" t="s">
        <v>38</v>
      </c>
      <c r="B81" s="87"/>
      <c r="C81" s="88"/>
      <c r="D81" s="42">
        <v>226</v>
      </c>
      <c r="E81" s="49"/>
    </row>
    <row r="82" spans="1:5" ht="15" hidden="1">
      <c r="A82" s="51" t="s">
        <v>139</v>
      </c>
      <c r="B82" s="87"/>
      <c r="C82" s="88"/>
      <c r="D82" s="42">
        <v>300</v>
      </c>
      <c r="E82" s="48"/>
    </row>
    <row r="83" spans="1:5" ht="15" hidden="1">
      <c r="A83" s="51" t="s">
        <v>1</v>
      </c>
      <c r="B83" s="87"/>
      <c r="C83" s="88"/>
      <c r="D83" s="42"/>
      <c r="E83" s="49"/>
    </row>
    <row r="84" spans="1:5" ht="15" hidden="1">
      <c r="A84" s="51" t="s">
        <v>40</v>
      </c>
      <c r="B84" s="87"/>
      <c r="C84" s="88"/>
      <c r="D84" s="42">
        <v>340</v>
      </c>
      <c r="E84" s="49"/>
    </row>
    <row r="85" spans="1:5" ht="25.5" hidden="1">
      <c r="A85" s="53" t="s">
        <v>144</v>
      </c>
      <c r="B85" s="87"/>
      <c r="C85" s="91">
        <v>7950101</v>
      </c>
      <c r="D85" s="43"/>
      <c r="E85" s="119"/>
    </row>
    <row r="86" spans="1:5" ht="15" hidden="1">
      <c r="A86" s="51" t="s">
        <v>139</v>
      </c>
      <c r="B86" s="87"/>
      <c r="C86" s="88"/>
      <c r="D86" s="42">
        <v>300</v>
      </c>
      <c r="E86" s="48">
        <f>E89</f>
        <v>0</v>
      </c>
    </row>
    <row r="87" spans="1:5" ht="15" hidden="1">
      <c r="A87" s="51" t="s">
        <v>1</v>
      </c>
      <c r="B87" s="87"/>
      <c r="C87" s="88"/>
      <c r="D87" s="42"/>
      <c r="E87" s="49"/>
    </row>
    <row r="88" spans="1:5" ht="15" hidden="1">
      <c r="A88" s="51" t="s">
        <v>39</v>
      </c>
      <c r="B88" s="87"/>
      <c r="C88" s="88"/>
      <c r="D88" s="42">
        <v>310</v>
      </c>
      <c r="E88" s="49"/>
    </row>
    <row r="89" spans="1:5" ht="15" hidden="1">
      <c r="A89" s="51" t="s">
        <v>40</v>
      </c>
      <c r="B89" s="87"/>
      <c r="C89" s="88"/>
      <c r="D89" s="42">
        <v>340</v>
      </c>
      <c r="E89" s="49"/>
    </row>
    <row r="90" spans="1:5" ht="26.25" hidden="1">
      <c r="A90" s="54" t="s">
        <v>145</v>
      </c>
      <c r="B90" s="87"/>
      <c r="C90" s="91">
        <v>7950400</v>
      </c>
      <c r="D90" s="43"/>
      <c r="E90" s="119"/>
    </row>
    <row r="91" spans="1:5" ht="15" hidden="1">
      <c r="A91" s="51" t="s">
        <v>41</v>
      </c>
      <c r="B91" s="87"/>
      <c r="C91" s="88"/>
      <c r="D91" s="42">
        <v>220</v>
      </c>
      <c r="E91" s="48">
        <f>E94</f>
        <v>0</v>
      </c>
    </row>
    <row r="92" spans="1:5" ht="15" hidden="1">
      <c r="A92" s="51" t="s">
        <v>1</v>
      </c>
      <c r="B92" s="87"/>
      <c r="C92" s="88"/>
      <c r="D92" s="42"/>
      <c r="E92" s="49"/>
    </row>
    <row r="93" spans="1:5" ht="15" hidden="1">
      <c r="A93" s="51" t="s">
        <v>37</v>
      </c>
      <c r="B93" s="87"/>
      <c r="C93" s="88"/>
      <c r="D93" s="42">
        <v>225</v>
      </c>
      <c r="E93" s="49"/>
    </row>
    <row r="94" spans="1:5" ht="15" hidden="1">
      <c r="A94" s="51" t="s">
        <v>38</v>
      </c>
      <c r="B94" s="87"/>
      <c r="C94" s="88"/>
      <c r="D94" s="42">
        <v>226</v>
      </c>
      <c r="E94" s="49"/>
    </row>
    <row r="95" spans="1:5" ht="15" hidden="1">
      <c r="A95" s="51" t="s">
        <v>139</v>
      </c>
      <c r="B95" s="87"/>
      <c r="C95" s="88"/>
      <c r="D95" s="42">
        <v>300</v>
      </c>
      <c r="E95" s="48"/>
    </row>
    <row r="96" spans="1:5" ht="15" hidden="1">
      <c r="A96" s="51" t="s">
        <v>1</v>
      </c>
      <c r="B96" s="87"/>
      <c r="C96" s="88"/>
      <c r="D96" s="42"/>
      <c r="E96" s="49"/>
    </row>
    <row r="97" spans="1:5" ht="15" hidden="1">
      <c r="A97" s="51" t="s">
        <v>39</v>
      </c>
      <c r="B97" s="87"/>
      <c r="C97" s="88"/>
      <c r="D97" s="42">
        <v>310</v>
      </c>
      <c r="E97" s="49"/>
    </row>
    <row r="98" spans="1:5" ht="15" hidden="1">
      <c r="A98" s="53" t="s">
        <v>172</v>
      </c>
      <c r="B98" s="87"/>
      <c r="C98" s="92">
        <v>3700000</v>
      </c>
      <c r="D98" s="42"/>
      <c r="E98" s="49">
        <f>E99+E100</f>
        <v>0</v>
      </c>
    </row>
    <row r="99" spans="1:5" ht="15" hidden="1">
      <c r="A99" s="51" t="s">
        <v>173</v>
      </c>
      <c r="B99" s="87"/>
      <c r="C99" s="88"/>
      <c r="D99" s="42">
        <v>225</v>
      </c>
      <c r="E99" s="49"/>
    </row>
    <row r="100" spans="1:5" ht="15" hidden="1">
      <c r="A100" s="51" t="s">
        <v>174</v>
      </c>
      <c r="B100" s="87"/>
      <c r="C100" s="88"/>
      <c r="D100" s="42">
        <v>310</v>
      </c>
      <c r="E100" s="49"/>
    </row>
    <row r="101" spans="1:5" ht="25.5" hidden="1">
      <c r="A101" s="53" t="s">
        <v>175</v>
      </c>
      <c r="B101" s="93"/>
      <c r="C101" s="92">
        <v>7950600</v>
      </c>
      <c r="D101" s="42"/>
      <c r="E101" s="49">
        <f>E102</f>
        <v>0</v>
      </c>
    </row>
    <row r="102" spans="1:5" ht="15" hidden="1">
      <c r="A102" s="51" t="s">
        <v>173</v>
      </c>
      <c r="B102" s="87"/>
      <c r="C102" s="88"/>
      <c r="D102" s="42">
        <v>225</v>
      </c>
      <c r="E102" s="49"/>
    </row>
    <row r="103" spans="1:5" ht="15">
      <c r="A103" s="68" t="s">
        <v>213</v>
      </c>
      <c r="B103" s="93"/>
      <c r="C103" s="92"/>
      <c r="D103" s="43"/>
      <c r="E103" s="49">
        <f>E104+E108</f>
        <v>888276</v>
      </c>
    </row>
    <row r="104" spans="1:5" ht="15">
      <c r="A104" s="51" t="s">
        <v>176</v>
      </c>
      <c r="B104" s="87"/>
      <c r="C104" s="88"/>
      <c r="D104" s="42">
        <v>226</v>
      </c>
      <c r="E104" s="49">
        <f>943285-11417-43592</f>
        <v>888276</v>
      </c>
    </row>
    <row r="105" spans="1:5" ht="25.5" hidden="1">
      <c r="A105" s="53" t="s">
        <v>177</v>
      </c>
      <c r="B105" s="93"/>
      <c r="C105" s="92">
        <v>7956100</v>
      </c>
      <c r="D105" s="42"/>
      <c r="E105" s="49"/>
    </row>
    <row r="106" spans="1:5" ht="15" hidden="1">
      <c r="A106" s="51" t="s">
        <v>176</v>
      </c>
      <c r="B106" s="87"/>
      <c r="C106" s="88"/>
      <c r="D106" s="42">
        <v>226</v>
      </c>
      <c r="E106" s="49"/>
    </row>
    <row r="107" spans="1:5" ht="25.5" hidden="1">
      <c r="A107" s="53" t="s">
        <v>178</v>
      </c>
      <c r="B107" s="93"/>
      <c r="C107" s="92">
        <v>7956402</v>
      </c>
      <c r="D107" s="43"/>
      <c r="E107" s="49"/>
    </row>
    <row r="108" spans="1:5" ht="15">
      <c r="A108" s="51" t="s">
        <v>40</v>
      </c>
      <c r="B108" s="87"/>
      <c r="C108" s="88"/>
      <c r="D108" s="42">
        <v>340</v>
      </c>
      <c r="E108" s="49"/>
    </row>
    <row r="109" spans="1:5" ht="38.25" hidden="1">
      <c r="A109" s="53" t="s">
        <v>179</v>
      </c>
      <c r="B109" s="93"/>
      <c r="C109" s="92">
        <v>7956403</v>
      </c>
      <c r="D109" s="43"/>
      <c r="E109" s="49">
        <f>E110</f>
        <v>0</v>
      </c>
    </row>
    <row r="110" spans="1:5" ht="15" hidden="1">
      <c r="A110" s="51" t="s">
        <v>176</v>
      </c>
      <c r="B110" s="87"/>
      <c r="C110" s="88"/>
      <c r="D110" s="42">
        <v>226</v>
      </c>
      <c r="E110" s="49"/>
    </row>
    <row r="111" spans="1:5" ht="67.5" hidden="1">
      <c r="A111" s="68" t="s">
        <v>187</v>
      </c>
      <c r="B111" s="93"/>
      <c r="C111" s="94"/>
      <c r="D111" s="72"/>
      <c r="E111" s="67">
        <f>E112</f>
        <v>0</v>
      </c>
    </row>
    <row r="112" spans="1:5" ht="15" hidden="1">
      <c r="A112" s="51" t="s">
        <v>176</v>
      </c>
      <c r="B112" s="87"/>
      <c r="C112" s="95"/>
      <c r="D112" s="66">
        <v>226</v>
      </c>
      <c r="E112" s="67"/>
    </row>
    <row r="113" spans="1:5" ht="25.5" hidden="1">
      <c r="A113" s="51" t="s">
        <v>141</v>
      </c>
      <c r="B113" s="87" t="s">
        <v>181</v>
      </c>
      <c r="C113" s="88"/>
      <c r="D113" s="42"/>
      <c r="E113" s="49">
        <f>E114+E116</f>
        <v>0</v>
      </c>
    </row>
    <row r="114" spans="1:5" ht="25.5" hidden="1">
      <c r="A114" s="53" t="s">
        <v>180</v>
      </c>
      <c r="B114" s="87"/>
      <c r="C114" s="88">
        <v>5226100</v>
      </c>
      <c r="D114" s="42"/>
      <c r="E114" s="49">
        <f>E115</f>
        <v>0</v>
      </c>
    </row>
    <row r="115" spans="1:5" ht="15" hidden="1">
      <c r="A115" s="51" t="s">
        <v>40</v>
      </c>
      <c r="B115" s="87"/>
      <c r="C115" s="88"/>
      <c r="D115" s="42">
        <v>340</v>
      </c>
      <c r="E115" s="49"/>
    </row>
    <row r="116" spans="1:5" ht="25.5" hidden="1">
      <c r="A116" s="53" t="s">
        <v>182</v>
      </c>
      <c r="B116" s="93"/>
      <c r="C116" s="92">
        <v>5227108</v>
      </c>
      <c r="D116" s="43"/>
      <c r="E116" s="49">
        <f>E117</f>
        <v>0</v>
      </c>
    </row>
    <row r="117" spans="1:5" ht="15" hidden="1">
      <c r="A117" s="51" t="s">
        <v>176</v>
      </c>
      <c r="B117" s="87"/>
      <c r="C117" s="88"/>
      <c r="D117" s="42">
        <v>226</v>
      </c>
      <c r="E117" s="49"/>
    </row>
    <row r="118" spans="1:5" ht="25.5" hidden="1">
      <c r="A118" s="53" t="s">
        <v>146</v>
      </c>
      <c r="B118" s="87"/>
      <c r="C118" s="91">
        <v>7976302</v>
      </c>
      <c r="D118" s="43"/>
      <c r="E118" s="119"/>
    </row>
    <row r="119" spans="1:5" ht="15" hidden="1">
      <c r="A119" s="51" t="s">
        <v>30</v>
      </c>
      <c r="B119" s="87"/>
      <c r="C119" s="88"/>
      <c r="D119" s="42">
        <v>210</v>
      </c>
      <c r="E119" s="48"/>
    </row>
    <row r="120" spans="1:5" ht="15" hidden="1">
      <c r="A120" s="51" t="s">
        <v>1</v>
      </c>
      <c r="B120" s="116"/>
      <c r="C120" s="116"/>
      <c r="D120" s="41"/>
      <c r="E120" s="49"/>
    </row>
    <row r="121" spans="1:5" ht="15" hidden="1">
      <c r="A121" s="51" t="s">
        <v>31</v>
      </c>
      <c r="B121" s="87"/>
      <c r="C121" s="88"/>
      <c r="D121" s="42">
        <v>211</v>
      </c>
      <c r="E121" s="49"/>
    </row>
    <row r="122" spans="1:5" ht="15" hidden="1">
      <c r="A122" s="52" t="s">
        <v>32</v>
      </c>
      <c r="B122" s="87"/>
      <c r="C122" s="88"/>
      <c r="D122" s="42">
        <v>212</v>
      </c>
      <c r="E122" s="49"/>
    </row>
    <row r="123" spans="1:5" ht="15" hidden="1">
      <c r="A123" s="51" t="s">
        <v>138</v>
      </c>
      <c r="B123" s="87"/>
      <c r="C123" s="88"/>
      <c r="D123" s="42">
        <v>213</v>
      </c>
      <c r="E123" s="49"/>
    </row>
    <row r="124" spans="1:5" ht="15" hidden="1">
      <c r="A124" s="51" t="s">
        <v>41</v>
      </c>
      <c r="B124" s="87"/>
      <c r="C124" s="88"/>
      <c r="D124" s="42">
        <v>220</v>
      </c>
      <c r="E124" s="48"/>
    </row>
    <row r="125" spans="1:5" ht="15" hidden="1">
      <c r="A125" s="51" t="s">
        <v>1</v>
      </c>
      <c r="B125" s="87"/>
      <c r="C125" s="88"/>
      <c r="D125" s="42"/>
      <c r="E125" s="49"/>
    </row>
    <row r="126" spans="1:5" ht="15" hidden="1">
      <c r="A126" s="51" t="s">
        <v>33</v>
      </c>
      <c r="B126" s="87"/>
      <c r="C126" s="88"/>
      <c r="D126" s="42">
        <v>221</v>
      </c>
      <c r="E126" s="49"/>
    </row>
    <row r="127" spans="1:5" ht="15" hidden="1">
      <c r="A127" s="51" t="s">
        <v>35</v>
      </c>
      <c r="B127" s="87"/>
      <c r="C127" s="88"/>
      <c r="D127" s="42">
        <v>223</v>
      </c>
      <c r="E127" s="49"/>
    </row>
    <row r="128" spans="1:5" ht="15" hidden="1">
      <c r="A128" s="51" t="s">
        <v>37</v>
      </c>
      <c r="B128" s="87"/>
      <c r="C128" s="88"/>
      <c r="D128" s="42">
        <v>225</v>
      </c>
      <c r="E128" s="49"/>
    </row>
    <row r="129" spans="1:5" ht="15" hidden="1">
      <c r="A129" s="51" t="s">
        <v>38</v>
      </c>
      <c r="B129" s="87"/>
      <c r="C129" s="88"/>
      <c r="D129" s="42">
        <v>226</v>
      </c>
      <c r="E129" s="49"/>
    </row>
    <row r="130" spans="1:5" ht="15" hidden="1">
      <c r="A130" s="51" t="s">
        <v>60</v>
      </c>
      <c r="B130" s="87"/>
      <c r="C130" s="88"/>
      <c r="D130" s="42">
        <v>290</v>
      </c>
      <c r="E130" s="49"/>
    </row>
    <row r="131" spans="1:5" ht="15" hidden="1">
      <c r="A131" s="51" t="s">
        <v>139</v>
      </c>
      <c r="B131" s="87"/>
      <c r="C131" s="88"/>
      <c r="D131" s="42">
        <v>300</v>
      </c>
      <c r="E131" s="48"/>
    </row>
    <row r="132" spans="1:5" ht="15" hidden="1">
      <c r="A132" s="51" t="s">
        <v>1</v>
      </c>
      <c r="B132" s="87"/>
      <c r="C132" s="88"/>
      <c r="D132" s="42"/>
      <c r="E132" s="49"/>
    </row>
    <row r="133" spans="1:5" ht="15" hidden="1">
      <c r="A133" s="51" t="s">
        <v>39</v>
      </c>
      <c r="B133" s="87"/>
      <c r="C133" s="88"/>
      <c r="D133" s="42">
        <v>310</v>
      </c>
      <c r="E133" s="49"/>
    </row>
    <row r="134" spans="1:5" ht="15" hidden="1">
      <c r="A134" s="51" t="s">
        <v>40</v>
      </c>
      <c r="B134" s="87"/>
      <c r="C134" s="88"/>
      <c r="D134" s="42">
        <v>340</v>
      </c>
      <c r="E134" s="49"/>
    </row>
    <row r="135" spans="1:5" ht="15" hidden="1">
      <c r="A135" s="51" t="s">
        <v>140</v>
      </c>
      <c r="B135" s="87"/>
      <c r="C135" s="89" t="s">
        <v>140</v>
      </c>
      <c r="D135" s="42"/>
      <c r="E135" s="49"/>
    </row>
    <row r="136" spans="1:5" ht="25.5" hidden="1">
      <c r="A136" s="51" t="s">
        <v>147</v>
      </c>
      <c r="B136" s="71" t="s">
        <v>181</v>
      </c>
      <c r="C136" s="88"/>
      <c r="D136" s="42"/>
      <c r="E136" s="49">
        <f>E138</f>
        <v>0</v>
      </c>
    </row>
    <row r="137" spans="1:5" ht="25.5" hidden="1">
      <c r="A137" s="73" t="s">
        <v>186</v>
      </c>
      <c r="B137" s="116"/>
      <c r="C137" s="117">
        <v>8079389</v>
      </c>
      <c r="D137" s="118"/>
      <c r="E137" s="119"/>
    </row>
    <row r="138" spans="1:5" ht="15" hidden="1">
      <c r="A138" s="51" t="s">
        <v>30</v>
      </c>
      <c r="B138" s="87"/>
      <c r="C138" s="88"/>
      <c r="D138" s="42">
        <v>210</v>
      </c>
      <c r="E138" s="48">
        <f>E140+E141</f>
        <v>0</v>
      </c>
    </row>
    <row r="139" spans="1:5" ht="15" hidden="1">
      <c r="A139" s="51" t="s">
        <v>1</v>
      </c>
      <c r="B139" s="116"/>
      <c r="C139" s="116"/>
      <c r="D139" s="41"/>
      <c r="E139" s="49"/>
    </row>
    <row r="140" spans="1:5" ht="15" hidden="1">
      <c r="A140" s="51" t="s">
        <v>31</v>
      </c>
      <c r="B140" s="87"/>
      <c r="C140" s="88"/>
      <c r="D140" s="42">
        <v>211</v>
      </c>
      <c r="E140" s="49"/>
    </row>
    <row r="141" spans="1:5" ht="15" hidden="1">
      <c r="A141" s="51" t="s">
        <v>138</v>
      </c>
      <c r="B141" s="87"/>
      <c r="C141" s="88"/>
      <c r="D141" s="42">
        <v>213</v>
      </c>
      <c r="E141" s="49"/>
    </row>
    <row r="142" spans="1:5" ht="15" hidden="1">
      <c r="A142" s="51" t="s">
        <v>140</v>
      </c>
      <c r="B142" s="87"/>
      <c r="C142" s="88"/>
      <c r="D142" s="42"/>
      <c r="E142" s="49"/>
    </row>
    <row r="143" spans="1:5" ht="25.5" hidden="1">
      <c r="A143" s="51" t="s">
        <v>148</v>
      </c>
      <c r="B143" s="71" t="s">
        <v>149</v>
      </c>
      <c r="C143" s="88"/>
      <c r="D143" s="42"/>
      <c r="E143" s="49">
        <f>E144</f>
        <v>0</v>
      </c>
    </row>
    <row r="144" spans="1:5" ht="101.25" hidden="1">
      <c r="A144" s="70" t="s">
        <v>188</v>
      </c>
      <c r="B144" s="116"/>
      <c r="C144" s="117">
        <v>7137423</v>
      </c>
      <c r="D144" s="118"/>
      <c r="E144" s="119">
        <f>E147</f>
        <v>0</v>
      </c>
    </row>
    <row r="145" spans="1:5" ht="15" hidden="1">
      <c r="A145" s="51" t="s">
        <v>58</v>
      </c>
      <c r="B145" s="87"/>
      <c r="C145" s="88"/>
      <c r="D145" s="42">
        <v>260</v>
      </c>
      <c r="E145" s="48"/>
    </row>
    <row r="146" spans="1:5" ht="15" hidden="1">
      <c r="A146" s="51" t="s">
        <v>1</v>
      </c>
      <c r="B146" s="87"/>
      <c r="C146" s="88"/>
      <c r="D146" s="42"/>
      <c r="E146" s="49"/>
    </row>
    <row r="147" spans="1:5" ht="15" hidden="1">
      <c r="A147" s="51" t="s">
        <v>59</v>
      </c>
      <c r="B147" s="87"/>
      <c r="C147" s="88"/>
      <c r="D147" s="42">
        <v>262</v>
      </c>
      <c r="E147" s="49"/>
    </row>
    <row r="148" spans="1:5" ht="15" hidden="1">
      <c r="A148" s="51"/>
      <c r="B148" s="87"/>
      <c r="C148" s="88"/>
      <c r="D148" s="42"/>
      <c r="E148" s="49"/>
    </row>
    <row r="149" spans="1:7" ht="25.5">
      <c r="A149" s="74" t="s">
        <v>211</v>
      </c>
      <c r="B149" s="96" t="s">
        <v>142</v>
      </c>
      <c r="C149" s="90">
        <v>1210521010</v>
      </c>
      <c r="D149" s="80"/>
      <c r="E149" s="81">
        <f>E150</f>
        <v>10000</v>
      </c>
      <c r="G149" t="s">
        <v>203</v>
      </c>
    </row>
    <row r="150" spans="1:5" ht="15">
      <c r="A150" s="51" t="s">
        <v>37</v>
      </c>
      <c r="B150" s="87"/>
      <c r="C150" s="88"/>
      <c r="D150" s="42">
        <v>225</v>
      </c>
      <c r="E150" s="49">
        <f>33988-11868-21099+8979</f>
        <v>10000</v>
      </c>
    </row>
    <row r="151" spans="1:5" ht="15">
      <c r="A151" s="51"/>
      <c r="B151" s="87"/>
      <c r="C151" s="88"/>
      <c r="D151" s="42"/>
      <c r="E151" s="49"/>
    </row>
    <row r="152" spans="1:7" ht="38.25">
      <c r="A152" s="74" t="s">
        <v>215</v>
      </c>
      <c r="B152" s="96" t="s">
        <v>142</v>
      </c>
      <c r="C152" s="97">
        <v>1211921150</v>
      </c>
      <c r="D152" s="80"/>
      <c r="E152" s="81">
        <f>E153</f>
        <v>115800</v>
      </c>
      <c r="G152" t="s">
        <v>203</v>
      </c>
    </row>
    <row r="153" spans="1:5" ht="15">
      <c r="A153" s="51" t="s">
        <v>184</v>
      </c>
      <c r="B153" s="87"/>
      <c r="C153" s="88"/>
      <c r="D153" s="42">
        <v>225</v>
      </c>
      <c r="E153" s="49">
        <v>115800</v>
      </c>
    </row>
    <row r="154" spans="1:5" ht="15">
      <c r="A154" s="51"/>
      <c r="B154" s="87"/>
      <c r="C154" s="88"/>
      <c r="D154" s="42"/>
      <c r="E154" s="49"/>
    </row>
    <row r="155" spans="1:5" ht="14.25" hidden="1">
      <c r="A155" s="74" t="s">
        <v>206</v>
      </c>
      <c r="B155" s="96" t="s">
        <v>142</v>
      </c>
      <c r="C155" s="97">
        <v>9949030</v>
      </c>
      <c r="D155" s="80"/>
      <c r="E155" s="81">
        <f>E156+E157</f>
        <v>0</v>
      </c>
    </row>
    <row r="156" spans="1:5" ht="15" hidden="1">
      <c r="A156" s="51" t="s">
        <v>184</v>
      </c>
      <c r="B156" s="87"/>
      <c r="C156" s="88"/>
      <c r="D156" s="42">
        <v>225</v>
      </c>
      <c r="E156" s="49"/>
    </row>
    <row r="157" spans="1:5" ht="15" hidden="1">
      <c r="A157" s="51" t="s">
        <v>60</v>
      </c>
      <c r="B157" s="87"/>
      <c r="C157" s="88"/>
      <c r="D157" s="42">
        <v>290</v>
      </c>
      <c r="E157" s="49"/>
    </row>
    <row r="158" spans="1:5" ht="15" hidden="1">
      <c r="A158" s="51"/>
      <c r="B158" s="87"/>
      <c r="C158" s="88"/>
      <c r="D158" s="42"/>
      <c r="E158" s="49"/>
    </row>
    <row r="159" spans="1:7" ht="27" hidden="1">
      <c r="A159" s="77" t="s">
        <v>199</v>
      </c>
      <c r="B159" s="106" t="s">
        <v>142</v>
      </c>
      <c r="C159" s="107">
        <v>9992101</v>
      </c>
      <c r="D159" s="108"/>
      <c r="E159" s="109">
        <f>E161+E160</f>
        <v>0</v>
      </c>
      <c r="G159" t="s">
        <v>203</v>
      </c>
    </row>
    <row r="160" spans="1:5" ht="15" hidden="1">
      <c r="A160" s="51" t="s">
        <v>184</v>
      </c>
      <c r="B160" s="101"/>
      <c r="C160" s="102"/>
      <c r="D160" s="103">
        <v>225</v>
      </c>
      <c r="E160" s="104"/>
    </row>
    <row r="161" spans="1:7" ht="15" hidden="1">
      <c r="A161" s="51" t="s">
        <v>176</v>
      </c>
      <c r="B161" s="87"/>
      <c r="C161" s="88"/>
      <c r="D161" s="42">
        <v>226</v>
      </c>
      <c r="E161" s="49"/>
      <c r="G161" t="s">
        <v>203</v>
      </c>
    </row>
    <row r="162" spans="1:5" ht="81" hidden="1">
      <c r="A162" s="110" t="s">
        <v>204</v>
      </c>
      <c r="B162" s="106" t="s">
        <v>142</v>
      </c>
      <c r="C162" s="107">
        <v>9999102</v>
      </c>
      <c r="D162" s="108"/>
      <c r="E162" s="109">
        <f>E164+E163</f>
        <v>0</v>
      </c>
    </row>
    <row r="163" spans="1:5" ht="15" hidden="1">
      <c r="A163" s="105" t="s">
        <v>176</v>
      </c>
      <c r="B163" s="101"/>
      <c r="C163" s="102"/>
      <c r="D163" s="103">
        <v>226</v>
      </c>
      <c r="E163" s="104"/>
    </row>
    <row r="164" spans="1:5" ht="15" hidden="1">
      <c r="A164" s="51" t="s">
        <v>40</v>
      </c>
      <c r="B164" s="87"/>
      <c r="C164" s="88"/>
      <c r="D164" s="42">
        <v>340</v>
      </c>
      <c r="E164" s="49"/>
    </row>
    <row r="165" spans="1:7" ht="27">
      <c r="A165" s="111" t="s">
        <v>214</v>
      </c>
      <c r="B165" s="112" t="s">
        <v>142</v>
      </c>
      <c r="C165" s="113">
        <v>1211021120</v>
      </c>
      <c r="D165" s="114"/>
      <c r="E165" s="115">
        <f>E166</f>
        <v>139500</v>
      </c>
      <c r="G165" t="s">
        <v>203</v>
      </c>
    </row>
    <row r="166" spans="1:5" ht="15">
      <c r="A166" s="51" t="s">
        <v>222</v>
      </c>
      <c r="B166" s="87"/>
      <c r="C166" s="88"/>
      <c r="D166" s="42">
        <v>226</v>
      </c>
      <c r="E166" s="49">
        <f>148344.2-8844.2</f>
        <v>139500</v>
      </c>
    </row>
    <row r="167" spans="1:5" ht="27" hidden="1">
      <c r="A167" s="110" t="s">
        <v>205</v>
      </c>
      <c r="B167" s="112" t="s">
        <v>142</v>
      </c>
      <c r="C167" s="113">
        <v>9992181</v>
      </c>
      <c r="D167" s="108"/>
      <c r="E167" s="109">
        <f>E168</f>
        <v>0</v>
      </c>
    </row>
    <row r="168" spans="1:5" ht="15" hidden="1">
      <c r="A168" s="105" t="s">
        <v>37</v>
      </c>
      <c r="B168" s="101"/>
      <c r="C168" s="102"/>
      <c r="D168" s="103">
        <v>225</v>
      </c>
      <c r="E168" s="104"/>
    </row>
    <row r="169" spans="1:5" ht="15">
      <c r="A169" s="105"/>
      <c r="B169" s="101"/>
      <c r="C169" s="102"/>
      <c r="D169" s="103"/>
      <c r="E169" s="104"/>
    </row>
    <row r="170" spans="1:5" ht="27">
      <c r="A170" s="111" t="s">
        <v>221</v>
      </c>
      <c r="B170" s="106" t="s">
        <v>142</v>
      </c>
      <c r="C170" s="107">
        <v>1211071150</v>
      </c>
      <c r="D170" s="108"/>
      <c r="E170" s="109">
        <f>E171</f>
        <v>203700</v>
      </c>
    </row>
    <row r="171" spans="1:5" ht="15">
      <c r="A171" s="51" t="s">
        <v>222</v>
      </c>
      <c r="B171" s="101"/>
      <c r="C171" s="102"/>
      <c r="D171" s="103">
        <v>226</v>
      </c>
      <c r="E171" s="104">
        <f>215880-12180</f>
        <v>203700</v>
      </c>
    </row>
    <row r="172" spans="1:5" ht="15">
      <c r="A172" s="105"/>
      <c r="B172" s="101"/>
      <c r="C172" s="102"/>
      <c r="D172" s="103"/>
      <c r="E172" s="104"/>
    </row>
    <row r="173" spans="1:7" ht="60">
      <c r="A173" s="121" t="s">
        <v>216</v>
      </c>
      <c r="B173" s="106" t="s">
        <v>181</v>
      </c>
      <c r="C173" s="107">
        <v>1212076240</v>
      </c>
      <c r="D173" s="108"/>
      <c r="E173" s="109">
        <f>E174+E175</f>
        <v>335916</v>
      </c>
      <c r="G173" t="s">
        <v>203</v>
      </c>
    </row>
    <row r="174" spans="1:5" ht="15">
      <c r="A174" s="51" t="s">
        <v>31</v>
      </c>
      <c r="B174" s="87"/>
      <c r="C174" s="88"/>
      <c r="D174" s="42">
        <v>211</v>
      </c>
      <c r="E174" s="49">
        <v>258000</v>
      </c>
    </row>
    <row r="175" spans="1:5" ht="15">
      <c r="A175" s="51" t="s">
        <v>138</v>
      </c>
      <c r="B175" s="87"/>
      <c r="C175" s="88"/>
      <c r="D175" s="42">
        <v>213</v>
      </c>
      <c r="E175" s="49">
        <v>77916</v>
      </c>
    </row>
    <row r="176" spans="1:5" ht="15" hidden="1">
      <c r="A176" s="65" t="s">
        <v>127</v>
      </c>
      <c r="B176" s="98" t="s">
        <v>185</v>
      </c>
      <c r="C176" s="95">
        <v>4219901</v>
      </c>
      <c r="D176" s="66"/>
      <c r="E176" s="67">
        <f>E177+E178</f>
        <v>0</v>
      </c>
    </row>
    <row r="177" spans="1:5" ht="15" hidden="1">
      <c r="A177" s="51" t="s">
        <v>38</v>
      </c>
      <c r="B177" s="87"/>
      <c r="C177" s="88"/>
      <c r="D177" s="42">
        <v>226</v>
      </c>
      <c r="E177" s="49"/>
    </row>
    <row r="178" spans="1:5" ht="15" hidden="1">
      <c r="A178" s="51" t="s">
        <v>37</v>
      </c>
      <c r="B178" s="87"/>
      <c r="C178" s="88"/>
      <c r="D178" s="42">
        <v>225</v>
      </c>
      <c r="E178" s="49"/>
    </row>
    <row r="179" spans="1:5" ht="15" hidden="1">
      <c r="A179" s="51" t="s">
        <v>140</v>
      </c>
      <c r="B179" s="87"/>
      <c r="C179" s="88"/>
      <c r="D179" s="42">
        <v>213</v>
      </c>
      <c r="E179" s="49"/>
    </row>
    <row r="180" spans="1:5" ht="25.5">
      <c r="A180" s="74" t="s">
        <v>211</v>
      </c>
      <c r="B180" s="96" t="s">
        <v>142</v>
      </c>
      <c r="C180" s="97">
        <v>9990021010</v>
      </c>
      <c r="D180" s="42"/>
      <c r="E180" s="81">
        <f>E181+E182</f>
        <v>16763.02</v>
      </c>
    </row>
    <row r="181" spans="1:5" ht="15">
      <c r="A181" s="51" t="s">
        <v>138</v>
      </c>
      <c r="B181" s="96"/>
      <c r="C181" s="88"/>
      <c r="D181" s="42">
        <v>213</v>
      </c>
      <c r="E181" s="49">
        <f>10567</f>
        <v>10567</v>
      </c>
    </row>
    <row r="182" spans="1:5" ht="15">
      <c r="A182" s="51" t="s">
        <v>37</v>
      </c>
      <c r="B182" s="96"/>
      <c r="C182" s="88"/>
      <c r="D182" s="42">
        <v>225</v>
      </c>
      <c r="E182" s="49">
        <v>6196.02</v>
      </c>
    </row>
    <row r="183" spans="1:5" ht="11.25" customHeight="1">
      <c r="A183" s="51"/>
      <c r="B183" s="96"/>
      <c r="C183" s="88"/>
      <c r="D183" s="42"/>
      <c r="E183" s="49"/>
    </row>
    <row r="184" spans="1:5" ht="14.25">
      <c r="A184" s="74" t="s">
        <v>206</v>
      </c>
      <c r="B184" s="96" t="s">
        <v>142</v>
      </c>
      <c r="C184" s="97">
        <v>9940090300</v>
      </c>
      <c r="D184" s="80"/>
      <c r="E184" s="81">
        <f>E185</f>
        <v>17997</v>
      </c>
    </row>
    <row r="185" spans="1:5" ht="15">
      <c r="A185" s="51" t="s">
        <v>220</v>
      </c>
      <c r="B185" s="87"/>
      <c r="C185" s="88"/>
      <c r="D185" s="42">
        <v>290</v>
      </c>
      <c r="E185" s="49">
        <f>5685+6526+5786</f>
        <v>17997</v>
      </c>
    </row>
    <row r="186" spans="1:5" ht="15">
      <c r="A186" s="51"/>
      <c r="B186" s="87"/>
      <c r="C186" s="88"/>
      <c r="D186" s="42"/>
      <c r="E186" s="49"/>
    </row>
    <row r="187" spans="1:5" ht="14.25">
      <c r="A187" s="120" t="s">
        <v>213</v>
      </c>
      <c r="B187" s="96" t="s">
        <v>142</v>
      </c>
      <c r="C187" s="97">
        <v>9990021100</v>
      </c>
      <c r="D187" s="80"/>
      <c r="E187" s="81">
        <f>E188</f>
        <v>159525</v>
      </c>
    </row>
    <row r="188" spans="1:5" ht="15">
      <c r="A188" s="51" t="s">
        <v>176</v>
      </c>
      <c r="B188" s="87"/>
      <c r="C188" s="88"/>
      <c r="D188" s="42">
        <v>226</v>
      </c>
      <c r="E188" s="49">
        <v>159525</v>
      </c>
    </row>
    <row r="189" spans="1:5" ht="15">
      <c r="A189" s="51"/>
      <c r="B189" s="87"/>
      <c r="C189" s="88"/>
      <c r="D189" s="42"/>
      <c r="E189" s="49"/>
    </row>
    <row r="190" spans="1:5" ht="38.25">
      <c r="A190" s="74" t="s">
        <v>215</v>
      </c>
      <c r="B190" s="96" t="s">
        <v>142</v>
      </c>
      <c r="C190" s="97">
        <v>9990021150</v>
      </c>
      <c r="D190" s="80"/>
      <c r="E190" s="81">
        <f>E191</f>
        <v>184200</v>
      </c>
    </row>
    <row r="191" spans="1:5" ht="15">
      <c r="A191" s="51" t="s">
        <v>184</v>
      </c>
      <c r="B191" s="87"/>
      <c r="C191" s="88"/>
      <c r="D191" s="42">
        <v>225</v>
      </c>
      <c r="E191" s="49">
        <v>184200</v>
      </c>
    </row>
    <row r="192" spans="1:5" ht="15">
      <c r="A192" s="51"/>
      <c r="B192" s="87"/>
      <c r="C192" s="88"/>
      <c r="D192" s="42"/>
      <c r="E192" s="49"/>
    </row>
    <row r="193" spans="1:5" ht="25.5">
      <c r="A193" s="74" t="s">
        <v>218</v>
      </c>
      <c r="B193" s="85" t="s">
        <v>150</v>
      </c>
      <c r="C193" s="84"/>
      <c r="D193" s="75"/>
      <c r="E193" s="76">
        <f>E194+E199+E212+E206+E205+E211</f>
        <v>1551642.99</v>
      </c>
    </row>
    <row r="194" spans="1:5" ht="15">
      <c r="A194" s="51" t="s">
        <v>30</v>
      </c>
      <c r="B194" s="87"/>
      <c r="C194" s="88"/>
      <c r="D194" s="42">
        <v>210</v>
      </c>
      <c r="E194" s="48">
        <f>E196+E198+E197</f>
        <v>798616.3</v>
      </c>
    </row>
    <row r="195" spans="1:5" ht="15">
      <c r="A195" s="51" t="s">
        <v>1</v>
      </c>
      <c r="B195" s="116"/>
      <c r="C195" s="116"/>
      <c r="D195" s="41"/>
      <c r="E195" s="49"/>
    </row>
    <row r="196" spans="1:5" ht="15">
      <c r="A196" s="51" t="s">
        <v>31</v>
      </c>
      <c r="B196" s="87"/>
      <c r="C196" s="88"/>
      <c r="D196" s="42">
        <v>211</v>
      </c>
      <c r="E196" s="49">
        <f>420892.8+164926+9637.86</f>
        <v>595456.66</v>
      </c>
    </row>
    <row r="197" spans="1:5" ht="15">
      <c r="A197" s="52" t="s">
        <v>32</v>
      </c>
      <c r="B197" s="87"/>
      <c r="C197" s="88"/>
      <c r="D197" s="42">
        <v>212</v>
      </c>
      <c r="E197" s="49">
        <v>12000</v>
      </c>
    </row>
    <row r="198" spans="1:5" ht="15">
      <c r="A198" s="51" t="s">
        <v>138</v>
      </c>
      <c r="B198" s="87"/>
      <c r="C198" s="88"/>
      <c r="D198" s="42">
        <v>213</v>
      </c>
      <c r="E198" s="49">
        <f>127110+39582+24467.64</f>
        <v>191159.64</v>
      </c>
    </row>
    <row r="199" spans="1:5" ht="15">
      <c r="A199" s="51" t="s">
        <v>41</v>
      </c>
      <c r="B199" s="87"/>
      <c r="C199" s="88"/>
      <c r="D199" s="42">
        <v>220</v>
      </c>
      <c r="E199" s="48">
        <f>E203+E201</f>
        <v>398050.69</v>
      </c>
    </row>
    <row r="200" spans="1:5" ht="15">
      <c r="A200" s="51" t="s">
        <v>1</v>
      </c>
      <c r="B200" s="87"/>
      <c r="C200" s="88"/>
      <c r="D200" s="42"/>
      <c r="E200" s="49"/>
    </row>
    <row r="201" spans="1:5" ht="15">
      <c r="A201" s="51" t="s">
        <v>33</v>
      </c>
      <c r="B201" s="87"/>
      <c r="C201" s="88"/>
      <c r="D201" s="42">
        <v>221</v>
      </c>
      <c r="E201" s="49">
        <v>16159.2</v>
      </c>
    </row>
    <row r="202" spans="1:5" ht="15">
      <c r="A202" s="51" t="s">
        <v>34</v>
      </c>
      <c r="B202" s="87"/>
      <c r="C202" s="88"/>
      <c r="D202" s="42">
        <v>222</v>
      </c>
      <c r="E202" s="49"/>
    </row>
    <row r="203" spans="1:5" ht="15">
      <c r="A203" s="51" t="s">
        <v>35</v>
      </c>
      <c r="B203" s="87"/>
      <c r="C203" s="88"/>
      <c r="D203" s="42">
        <v>223</v>
      </c>
      <c r="E203" s="49">
        <v>381891.49</v>
      </c>
    </row>
    <row r="204" spans="1:5" ht="15">
      <c r="A204" s="51" t="s">
        <v>36</v>
      </c>
      <c r="B204" s="87"/>
      <c r="C204" s="88"/>
      <c r="D204" s="42">
        <v>224</v>
      </c>
      <c r="E204" s="49"/>
    </row>
    <row r="205" spans="1:5" ht="15">
      <c r="A205" s="51" t="s">
        <v>37</v>
      </c>
      <c r="B205" s="87"/>
      <c r="C205" s="88"/>
      <c r="D205" s="42">
        <v>225</v>
      </c>
      <c r="E205" s="49">
        <f>18000+10060+5500</f>
        <v>33560</v>
      </c>
    </row>
    <row r="206" spans="1:5" ht="15">
      <c r="A206" s="51" t="s">
        <v>38</v>
      </c>
      <c r="B206" s="87"/>
      <c r="C206" s="88"/>
      <c r="D206" s="42">
        <v>226</v>
      </c>
      <c r="E206" s="49">
        <f>123401.6+79718.4-12710.32-7770-1351+29800</f>
        <v>211088.68</v>
      </c>
    </row>
    <row r="207" spans="1:5" ht="15">
      <c r="A207" s="51" t="s">
        <v>58</v>
      </c>
      <c r="B207" s="87"/>
      <c r="C207" s="88"/>
      <c r="D207" s="42">
        <v>260</v>
      </c>
      <c r="E207" s="48"/>
    </row>
    <row r="208" spans="1:5" ht="15">
      <c r="A208" s="51" t="s">
        <v>1</v>
      </c>
      <c r="B208" s="87"/>
      <c r="C208" s="88"/>
      <c r="D208" s="42"/>
      <c r="E208" s="49"/>
    </row>
    <row r="209" spans="1:5" ht="15">
      <c r="A209" s="51" t="s">
        <v>59</v>
      </c>
      <c r="B209" s="87"/>
      <c r="C209" s="88"/>
      <c r="D209" s="42">
        <v>262</v>
      </c>
      <c r="E209" s="49"/>
    </row>
    <row r="210" spans="1:5" ht="25.5">
      <c r="A210" s="51" t="s">
        <v>96</v>
      </c>
      <c r="B210" s="87"/>
      <c r="C210" s="88"/>
      <c r="D210" s="42">
        <v>263</v>
      </c>
      <c r="E210" s="48"/>
    </row>
    <row r="211" spans="1:5" ht="15">
      <c r="A211" s="51" t="s">
        <v>60</v>
      </c>
      <c r="B211" s="87"/>
      <c r="C211" s="88"/>
      <c r="D211" s="42">
        <v>290</v>
      </c>
      <c r="E211" s="49">
        <f>17358-7358+16552.32+3516+1351+1336</f>
        <v>32755.32</v>
      </c>
    </row>
    <row r="212" spans="1:5" ht="15">
      <c r="A212" s="51" t="s">
        <v>139</v>
      </c>
      <c r="B212" s="87"/>
      <c r="C212" s="88"/>
      <c r="D212" s="42">
        <v>300</v>
      </c>
      <c r="E212" s="48">
        <f>E214+E215</f>
        <v>77572</v>
      </c>
    </row>
    <row r="213" spans="1:5" ht="15">
      <c r="A213" s="51" t="s">
        <v>1</v>
      </c>
      <c r="B213" s="87"/>
      <c r="C213" s="88"/>
      <c r="D213" s="42"/>
      <c r="E213" s="49"/>
    </row>
    <row r="214" spans="1:5" ht="15">
      <c r="A214" s="51" t="s">
        <v>39</v>
      </c>
      <c r="B214" s="87"/>
      <c r="C214" s="88"/>
      <c r="D214" s="42">
        <v>310</v>
      </c>
      <c r="E214" s="49">
        <f>80483-40241</f>
        <v>40242</v>
      </c>
    </row>
    <row r="215" spans="1:5" ht="15">
      <c r="A215" s="51" t="s">
        <v>40</v>
      </c>
      <c r="B215" s="87"/>
      <c r="C215" s="88"/>
      <c r="D215" s="42">
        <v>340</v>
      </c>
      <c r="E215" s="49">
        <f>48457-10060-1067</f>
        <v>37330</v>
      </c>
    </row>
    <row r="216" spans="1:5" ht="15.75">
      <c r="A216" s="122" t="s">
        <v>151</v>
      </c>
      <c r="B216" s="99" t="s">
        <v>152</v>
      </c>
      <c r="C216" s="116"/>
      <c r="D216" s="40"/>
      <c r="E216" s="48">
        <f>E217+E220+E230+E232+E233</f>
        <v>30000</v>
      </c>
    </row>
    <row r="217" spans="1:5" ht="15">
      <c r="A217" s="51" t="s">
        <v>30</v>
      </c>
      <c r="B217" s="87"/>
      <c r="C217" s="88"/>
      <c r="D217" s="42">
        <v>210</v>
      </c>
      <c r="E217" s="48">
        <f>E219</f>
        <v>7552.6</v>
      </c>
    </row>
    <row r="218" spans="1:5" ht="15">
      <c r="A218" s="51" t="s">
        <v>1</v>
      </c>
      <c r="B218" s="116"/>
      <c r="C218" s="116"/>
      <c r="D218" s="41"/>
      <c r="E218" s="49"/>
    </row>
    <row r="219" spans="1:5" ht="15">
      <c r="A219" s="52" t="s">
        <v>32</v>
      </c>
      <c r="B219" s="87"/>
      <c r="C219" s="88"/>
      <c r="D219" s="42">
        <v>212</v>
      </c>
      <c r="E219" s="49">
        <f>12000-4447.4</f>
        <v>7552.6</v>
      </c>
    </row>
    <row r="220" spans="1:5" ht="15">
      <c r="A220" s="51" t="s">
        <v>41</v>
      </c>
      <c r="B220" s="87"/>
      <c r="C220" s="88"/>
      <c r="D220" s="42">
        <v>220</v>
      </c>
      <c r="E220" s="48">
        <f>E222+E223+E224+E225+E226+E227+E228</f>
        <v>4447.4</v>
      </c>
    </row>
    <row r="221" spans="1:5" ht="15">
      <c r="A221" s="51" t="s">
        <v>1</v>
      </c>
      <c r="B221" s="87"/>
      <c r="C221" s="88"/>
      <c r="D221" s="42"/>
      <c r="E221" s="49"/>
    </row>
    <row r="222" spans="1:5" ht="15">
      <c r="A222" s="51" t="s">
        <v>33</v>
      </c>
      <c r="B222" s="87"/>
      <c r="C222" s="88"/>
      <c r="D222" s="42">
        <v>221</v>
      </c>
      <c r="E222" s="49"/>
    </row>
    <row r="223" spans="1:5" ht="15">
      <c r="A223" s="51" t="s">
        <v>34</v>
      </c>
      <c r="B223" s="87"/>
      <c r="C223" s="88"/>
      <c r="D223" s="42">
        <v>222</v>
      </c>
      <c r="E223" s="49">
        <f>12000-12000</f>
        <v>0</v>
      </c>
    </row>
    <row r="224" spans="1:5" ht="15">
      <c r="A224" s="51" t="s">
        <v>35</v>
      </c>
      <c r="B224" s="87"/>
      <c r="C224" s="88"/>
      <c r="D224" s="42">
        <v>223</v>
      </c>
      <c r="E224" s="49"/>
    </row>
    <row r="225" spans="1:5" ht="15">
      <c r="A225" s="51" t="s">
        <v>36</v>
      </c>
      <c r="B225" s="87"/>
      <c r="C225" s="88"/>
      <c r="D225" s="42">
        <v>224</v>
      </c>
      <c r="E225" s="49"/>
    </row>
    <row r="226" spans="1:5" ht="15">
      <c r="A226" s="51" t="s">
        <v>37</v>
      </c>
      <c r="B226" s="87"/>
      <c r="C226" s="88"/>
      <c r="D226" s="42">
        <v>225</v>
      </c>
      <c r="E226" s="49">
        <v>634.4</v>
      </c>
    </row>
    <row r="227" spans="1:5" ht="15">
      <c r="A227" s="51" t="s">
        <v>38</v>
      </c>
      <c r="B227" s="87"/>
      <c r="C227" s="88"/>
      <c r="D227" s="42">
        <v>226</v>
      </c>
      <c r="E227" s="49">
        <v>3813</v>
      </c>
    </row>
    <row r="228" spans="1:5" ht="15">
      <c r="A228" s="51" t="s">
        <v>58</v>
      </c>
      <c r="B228" s="87"/>
      <c r="C228" s="88"/>
      <c r="D228" s="42">
        <v>260</v>
      </c>
      <c r="E228" s="48"/>
    </row>
    <row r="229" spans="1:5" ht="15">
      <c r="A229" s="51" t="s">
        <v>1</v>
      </c>
      <c r="B229" s="87"/>
      <c r="C229" s="88"/>
      <c r="D229" s="42"/>
      <c r="E229" s="49"/>
    </row>
    <row r="230" spans="1:5" ht="15" hidden="1">
      <c r="A230" s="51" t="s">
        <v>59</v>
      </c>
      <c r="B230" s="87"/>
      <c r="C230" s="88"/>
      <c r="D230" s="42">
        <v>262</v>
      </c>
      <c r="E230" s="49">
        <f>E231</f>
        <v>0</v>
      </c>
    </row>
    <row r="231" spans="1:5" ht="25.5" hidden="1">
      <c r="A231" s="51" t="s">
        <v>96</v>
      </c>
      <c r="B231" s="87"/>
      <c r="C231" s="88"/>
      <c r="D231" s="42">
        <v>263</v>
      </c>
      <c r="E231" s="48"/>
    </row>
    <row r="232" spans="1:5" ht="15">
      <c r="A232" s="51" t="s">
        <v>60</v>
      </c>
      <c r="B232" s="87"/>
      <c r="C232" s="88"/>
      <c r="D232" s="42">
        <v>290</v>
      </c>
      <c r="E232" s="49"/>
    </row>
    <row r="233" spans="1:5" ht="15">
      <c r="A233" s="51" t="s">
        <v>139</v>
      </c>
      <c r="B233" s="87"/>
      <c r="C233" s="88"/>
      <c r="D233" s="42">
        <v>300</v>
      </c>
      <c r="E233" s="48">
        <f>E235+E236</f>
        <v>18000</v>
      </c>
    </row>
    <row r="234" spans="1:5" ht="15">
      <c r="A234" s="51" t="s">
        <v>1</v>
      </c>
      <c r="B234" s="87"/>
      <c r="C234" s="88"/>
      <c r="D234" s="42"/>
      <c r="E234" s="49"/>
    </row>
    <row r="235" spans="1:5" ht="15">
      <c r="A235" s="51" t="s">
        <v>39</v>
      </c>
      <c r="B235" s="87"/>
      <c r="C235" s="88"/>
      <c r="D235" s="42">
        <v>310</v>
      </c>
      <c r="E235" s="49">
        <v>9000</v>
      </c>
    </row>
    <row r="236" spans="1:5" ht="15">
      <c r="A236" s="51" t="s">
        <v>40</v>
      </c>
      <c r="B236" s="87"/>
      <c r="C236" s="88"/>
      <c r="D236" s="42">
        <v>340</v>
      </c>
      <c r="E236" s="49">
        <v>9000</v>
      </c>
    </row>
    <row r="237" spans="1:5" ht="15">
      <c r="A237" s="51" t="s">
        <v>153</v>
      </c>
      <c r="B237" s="87"/>
      <c r="C237" s="88"/>
      <c r="D237" s="42">
        <v>500</v>
      </c>
      <c r="E237" s="49"/>
    </row>
    <row r="238" spans="1:5" ht="15">
      <c r="A238" s="51" t="s">
        <v>1</v>
      </c>
      <c r="B238" s="87"/>
      <c r="C238" s="88"/>
      <c r="D238" s="42"/>
      <c r="E238" s="49"/>
    </row>
    <row r="239" spans="1:5" ht="25.5">
      <c r="A239" s="51" t="s">
        <v>130</v>
      </c>
      <c r="B239" s="87"/>
      <c r="C239" s="88"/>
      <c r="D239" s="42">
        <v>520</v>
      </c>
      <c r="E239" s="49"/>
    </row>
    <row r="240" spans="1:5" ht="15">
      <c r="A240" s="51" t="s">
        <v>105</v>
      </c>
      <c r="B240" s="87"/>
      <c r="C240" s="88"/>
      <c r="D240" s="42">
        <v>530</v>
      </c>
      <c r="E240" s="49"/>
    </row>
    <row r="241" spans="1:5" ht="15">
      <c r="A241" s="53" t="s">
        <v>25</v>
      </c>
      <c r="B241" s="116"/>
      <c r="C241" s="116"/>
      <c r="D241" s="118"/>
      <c r="E241" s="49"/>
    </row>
    <row r="242" spans="1:5" ht="15.75" thickBot="1">
      <c r="A242" s="55" t="s">
        <v>26</v>
      </c>
      <c r="B242" s="100"/>
      <c r="C242" s="100"/>
      <c r="D242" s="56" t="s">
        <v>22</v>
      </c>
      <c r="E242" s="57"/>
    </row>
    <row r="243" spans="1:5" ht="15">
      <c r="A243" s="61"/>
      <c r="B243" s="62"/>
      <c r="C243" s="62"/>
      <c r="D243" s="63"/>
      <c r="E243" s="64"/>
    </row>
    <row r="244" spans="1:5" ht="15" hidden="1">
      <c r="A244" s="61"/>
      <c r="B244" s="62"/>
      <c r="C244" s="62"/>
      <c r="D244" s="63"/>
      <c r="E244" s="64"/>
    </row>
    <row r="245" spans="1:5" ht="15">
      <c r="A245" s="61" t="s">
        <v>217</v>
      </c>
      <c r="B245" s="62"/>
      <c r="C245" s="62"/>
      <c r="D245" s="63"/>
      <c r="E245" s="64"/>
    </row>
    <row r="246" ht="12.75" hidden="1">
      <c r="A246" s="69"/>
    </row>
    <row r="247" ht="12.75">
      <c r="A247" s="69"/>
    </row>
    <row r="248" spans="1:40" ht="15">
      <c r="A248" s="184" t="s">
        <v>154</v>
      </c>
      <c r="B248" s="184"/>
      <c r="C248" s="184"/>
      <c r="D248" s="184"/>
      <c r="E248" s="184"/>
      <c r="F248" s="184"/>
      <c r="G248" s="184"/>
      <c r="H248" s="184"/>
      <c r="I248" s="184"/>
      <c r="J248" s="184"/>
      <c r="K248" s="184"/>
      <c r="L248" s="184"/>
      <c r="M248" s="184"/>
      <c r="N248" s="184"/>
      <c r="O248" s="184"/>
      <c r="P248" s="184"/>
      <c r="Q248" s="184"/>
      <c r="R248" s="184"/>
      <c r="S248" s="184"/>
      <c r="T248" s="184"/>
      <c r="U248" s="184"/>
      <c r="V248" s="184"/>
      <c r="W248" s="184"/>
      <c r="X248" s="184"/>
      <c r="Y248" s="184"/>
      <c r="Z248" s="184"/>
      <c r="AA248" s="184"/>
      <c r="AB248" s="184"/>
      <c r="AC248" s="184"/>
      <c r="AD248" s="184"/>
      <c r="AE248" s="184"/>
      <c r="AF248" s="184"/>
      <c r="AG248" s="184"/>
      <c r="AH248" s="184"/>
      <c r="AI248" s="184"/>
      <c r="AJ248" s="184"/>
      <c r="AK248" s="184"/>
      <c r="AL248" s="184"/>
      <c r="AM248" s="184"/>
      <c r="AN248" s="184"/>
    </row>
    <row r="249" spans="1:40" ht="15">
      <c r="A249" s="184" t="s">
        <v>155</v>
      </c>
      <c r="B249" s="184"/>
      <c r="C249" s="184"/>
      <c r="D249" s="184"/>
      <c r="E249" s="184"/>
      <c r="F249" s="184"/>
      <c r="G249" s="184"/>
      <c r="H249" s="184"/>
      <c r="I249" s="184"/>
      <c r="J249" s="184"/>
      <c r="K249" s="184"/>
      <c r="L249" s="184"/>
      <c r="M249" s="184"/>
      <c r="N249" s="184"/>
      <c r="O249" s="184"/>
      <c r="P249" s="184"/>
      <c r="Q249" s="184"/>
      <c r="R249" s="184"/>
      <c r="S249" s="184"/>
      <c r="T249" s="184"/>
      <c r="U249" s="184"/>
      <c r="V249" s="184"/>
      <c r="W249" s="184"/>
      <c r="X249" s="184"/>
      <c r="Y249" s="184"/>
      <c r="Z249" s="184"/>
      <c r="AA249" s="184"/>
      <c r="AB249" s="184"/>
      <c r="AC249" s="184"/>
      <c r="AD249" s="184"/>
      <c r="AE249" s="184"/>
      <c r="AF249" s="184"/>
      <c r="AG249" s="184"/>
      <c r="AH249" s="184"/>
      <c r="AI249" s="184"/>
      <c r="AJ249" s="184"/>
      <c r="AK249" s="184"/>
      <c r="AL249" s="184"/>
      <c r="AM249" s="184"/>
      <c r="AN249" s="184"/>
    </row>
    <row r="250" spans="1:39" ht="15">
      <c r="A250" s="184" t="s">
        <v>162</v>
      </c>
      <c r="B250" s="184"/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184"/>
      <c r="P250" s="184"/>
      <c r="Q250" s="184"/>
      <c r="R250" s="184"/>
      <c r="S250" s="184"/>
      <c r="T250" s="184"/>
      <c r="U250" s="184"/>
      <c r="V250" s="184"/>
      <c r="W250" s="184"/>
      <c r="X250" s="184"/>
      <c r="Y250" s="184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</row>
    <row r="251" spans="1:39" ht="15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</row>
    <row r="252" spans="1:43" ht="15">
      <c r="A252" s="184" t="s">
        <v>156</v>
      </c>
      <c r="B252" s="184"/>
      <c r="C252" s="184"/>
      <c r="D252" s="184"/>
      <c r="E252" s="184"/>
      <c r="F252" s="184"/>
      <c r="G252" s="184"/>
      <c r="H252" s="184"/>
      <c r="I252" s="184"/>
      <c r="J252" s="184"/>
      <c r="K252" s="184"/>
      <c r="L252" s="184"/>
      <c r="M252" s="184"/>
      <c r="N252" s="184"/>
      <c r="O252" s="184"/>
      <c r="P252" s="184"/>
      <c r="Q252" s="184"/>
      <c r="R252" s="184"/>
      <c r="S252" s="184"/>
      <c r="T252" s="184"/>
      <c r="U252" s="184"/>
      <c r="V252" s="184"/>
      <c r="W252" s="184"/>
      <c r="X252" s="184"/>
      <c r="Y252" s="184"/>
      <c r="Z252" s="184"/>
      <c r="AA252" s="184"/>
      <c r="AB252" s="184"/>
      <c r="AC252" s="184"/>
      <c r="AD252" s="184"/>
      <c r="AE252" s="184"/>
      <c r="AF252" s="184"/>
      <c r="AG252" s="184"/>
      <c r="AH252" s="184"/>
      <c r="AI252" s="184"/>
      <c r="AJ252" s="184"/>
      <c r="AK252" s="184"/>
      <c r="AL252" s="184"/>
      <c r="AM252" s="184"/>
      <c r="AN252" s="184"/>
      <c r="AO252" s="184"/>
      <c r="AP252" s="184"/>
      <c r="AQ252" s="184"/>
    </row>
    <row r="253" spans="1:41" ht="15">
      <c r="A253" s="184" t="s">
        <v>157</v>
      </c>
      <c r="B253" s="184"/>
      <c r="C253" s="184"/>
      <c r="D253" s="184"/>
      <c r="E253" s="184"/>
      <c r="F253" s="184"/>
      <c r="G253" s="184"/>
      <c r="H253" s="184"/>
      <c r="I253" s="184"/>
      <c r="J253" s="184"/>
      <c r="K253" s="184"/>
      <c r="L253" s="184"/>
      <c r="M253" s="184"/>
      <c r="N253" s="184"/>
      <c r="O253" s="184"/>
      <c r="P253" s="184"/>
      <c r="Q253" s="184"/>
      <c r="R253" s="184"/>
      <c r="S253" s="184"/>
      <c r="T253" s="184"/>
      <c r="U253" s="184"/>
      <c r="V253" s="184"/>
      <c r="W253" s="184"/>
      <c r="X253" s="184"/>
      <c r="Y253" s="184"/>
      <c r="Z253" s="184"/>
      <c r="AA253" s="184"/>
      <c r="AB253" s="184"/>
      <c r="AC253" s="184"/>
      <c r="AD253" s="184"/>
      <c r="AE253" s="184"/>
      <c r="AF253" s="184"/>
      <c r="AG253" s="184"/>
      <c r="AH253" s="184"/>
      <c r="AI253" s="184"/>
      <c r="AJ253" s="184"/>
      <c r="AK253" s="184"/>
      <c r="AL253" s="184"/>
      <c r="AM253" s="184"/>
      <c r="AN253" s="184"/>
      <c r="AO253" s="184"/>
    </row>
    <row r="254" spans="1:39" ht="15">
      <c r="A254" s="184" t="s">
        <v>158</v>
      </c>
      <c r="B254" s="184"/>
      <c r="C254" s="184"/>
      <c r="D254" s="184"/>
      <c r="E254" s="184"/>
      <c r="F254" s="184"/>
      <c r="G254" s="184"/>
      <c r="H254" s="184"/>
      <c r="I254" s="184"/>
      <c r="J254" s="184"/>
      <c r="K254" s="184"/>
      <c r="L254" s="184"/>
      <c r="M254" s="184"/>
      <c r="N254" s="184"/>
      <c r="O254" s="184"/>
      <c r="P254" s="184"/>
      <c r="Q254" s="184"/>
      <c r="R254" s="184"/>
      <c r="S254" s="184"/>
      <c r="T254" s="184"/>
      <c r="U254" s="184"/>
      <c r="V254" s="184"/>
      <c r="W254" s="184"/>
      <c r="X254" s="184"/>
      <c r="Y254" s="184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</row>
    <row r="255" spans="1:39" ht="15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</row>
    <row r="256" spans="1:42" ht="15">
      <c r="A256" s="184" t="s">
        <v>159</v>
      </c>
      <c r="B256" s="184"/>
      <c r="C256" s="184"/>
      <c r="D256" s="184"/>
      <c r="E256" s="184"/>
      <c r="F256" s="184"/>
      <c r="G256" s="184"/>
      <c r="H256" s="184"/>
      <c r="I256" s="184"/>
      <c r="J256" s="184"/>
      <c r="K256" s="184"/>
      <c r="L256" s="184"/>
      <c r="M256" s="184"/>
      <c r="N256" s="184"/>
      <c r="O256" s="184"/>
      <c r="P256" s="184"/>
      <c r="Q256" s="184"/>
      <c r="R256" s="184"/>
      <c r="S256" s="184"/>
      <c r="T256" s="184"/>
      <c r="U256" s="184"/>
      <c r="V256" s="184"/>
      <c r="W256" s="184"/>
      <c r="X256" s="184"/>
      <c r="Y256" s="184"/>
      <c r="Z256" s="184"/>
      <c r="AA256" s="184"/>
      <c r="AB256" s="184"/>
      <c r="AC256" s="184"/>
      <c r="AD256" s="184"/>
      <c r="AE256" s="184"/>
      <c r="AF256" s="184"/>
      <c r="AG256" s="184"/>
      <c r="AH256" s="184"/>
      <c r="AI256" s="184"/>
      <c r="AJ256" s="184"/>
      <c r="AK256" s="184"/>
      <c r="AL256" s="184"/>
      <c r="AM256" s="184"/>
      <c r="AN256" s="184"/>
      <c r="AO256" s="184"/>
      <c r="AP256" s="184"/>
    </row>
    <row r="257" spans="1:40" ht="15">
      <c r="A257" s="184" t="s">
        <v>163</v>
      </c>
      <c r="B257" s="184"/>
      <c r="C257" s="184"/>
      <c r="D257" s="184"/>
      <c r="E257" s="184"/>
      <c r="F257" s="184"/>
      <c r="G257" s="184"/>
      <c r="H257" s="184"/>
      <c r="I257" s="184"/>
      <c r="J257" s="184"/>
      <c r="K257" s="184"/>
      <c r="L257" s="184"/>
      <c r="M257" s="184"/>
      <c r="N257" s="184"/>
      <c r="O257" s="184"/>
      <c r="P257" s="184"/>
      <c r="Q257" s="184"/>
      <c r="R257" s="184"/>
      <c r="S257" s="184"/>
      <c r="T257" s="184"/>
      <c r="U257" s="184"/>
      <c r="V257" s="184"/>
      <c r="W257" s="184"/>
      <c r="X257" s="184"/>
      <c r="Y257" s="184"/>
      <c r="Z257" s="184"/>
      <c r="AA257" s="184"/>
      <c r="AB257" s="184"/>
      <c r="AC257" s="184"/>
      <c r="AD257" s="184"/>
      <c r="AE257" s="184"/>
      <c r="AF257" s="184"/>
      <c r="AG257" s="184"/>
      <c r="AH257" s="184"/>
      <c r="AI257" s="184"/>
      <c r="AJ257" s="184"/>
      <c r="AK257" s="184"/>
      <c r="AL257" s="184"/>
      <c r="AM257" s="184"/>
      <c r="AN257" s="184"/>
    </row>
    <row r="258" spans="1:39" ht="15" hidden="1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</row>
    <row r="259" spans="1:39" ht="15">
      <c r="A259" s="184" t="s">
        <v>160</v>
      </c>
      <c r="B259" s="184"/>
      <c r="C259" s="184"/>
      <c r="D259" s="184"/>
      <c r="E259" s="184"/>
      <c r="F259" s="184"/>
      <c r="G259" s="184"/>
      <c r="H259" s="184"/>
      <c r="I259" s="184"/>
      <c r="J259" s="184"/>
      <c r="K259" s="184"/>
      <c r="L259" s="184"/>
      <c r="M259" s="184"/>
      <c r="N259" s="184"/>
      <c r="O259" s="184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</row>
    <row r="260" spans="1:39" ht="15">
      <c r="A260" s="184" t="s">
        <v>161</v>
      </c>
      <c r="B260" s="184"/>
      <c r="C260" s="184"/>
      <c r="D260" s="184"/>
      <c r="E260" s="184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</row>
    <row r="261" spans="1:39" ht="15">
      <c r="A261" s="184"/>
      <c r="B261" s="184"/>
      <c r="C261" s="184"/>
      <c r="D261" s="184"/>
      <c r="E261" s="184"/>
      <c r="F261" s="58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3"/>
      <c r="Y261" s="183"/>
      <c r="Z261" s="183"/>
      <c r="AA261" s="183"/>
      <c r="AB261" s="183"/>
      <c r="AC261" s="183"/>
      <c r="AD261" s="183"/>
      <c r="AE261" s="183"/>
      <c r="AF261" s="183"/>
      <c r="AG261" s="183"/>
      <c r="AH261" s="183"/>
      <c r="AI261" s="183"/>
      <c r="AJ261" s="58"/>
      <c r="AK261" s="58"/>
      <c r="AL261" s="58"/>
      <c r="AM261" s="58"/>
    </row>
    <row r="262" spans="1:39" ht="15">
      <c r="A262" s="58"/>
      <c r="B262" s="58"/>
      <c r="C262" s="58"/>
      <c r="D262" s="58"/>
      <c r="E262" s="58"/>
      <c r="F262" s="58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8"/>
      <c r="AK262" s="58"/>
      <c r="AL262" s="58"/>
      <c r="AM262" s="58"/>
    </row>
    <row r="263" spans="1:39" ht="15.75" thickBot="1">
      <c r="A263" s="58"/>
      <c r="B263" s="11" t="s">
        <v>2</v>
      </c>
      <c r="C263" s="186"/>
      <c r="D263" s="186"/>
      <c r="E263" s="186"/>
      <c r="F263" s="60"/>
      <c r="G263" s="185"/>
      <c r="H263" s="185"/>
      <c r="I263" s="59"/>
      <c r="J263" s="183"/>
      <c r="K263" s="183"/>
      <c r="L263" s="183"/>
      <c r="M263" s="183"/>
      <c r="N263" s="183"/>
      <c r="O263" s="183"/>
      <c r="P263" s="183"/>
      <c r="Q263" s="183"/>
      <c r="R263" s="183"/>
      <c r="S263" s="183"/>
      <c r="T263" s="183"/>
      <c r="U263" s="183"/>
      <c r="V263" s="183"/>
      <c r="W263" s="183"/>
      <c r="X263" s="183"/>
      <c r="Y263" s="183"/>
      <c r="Z263" s="183"/>
      <c r="AA263" s="183"/>
      <c r="AB263" s="147">
        <v>20</v>
      </c>
      <c r="AC263" s="147"/>
      <c r="AD263" s="147"/>
      <c r="AE263" s="147"/>
      <c r="AF263" s="185"/>
      <c r="AG263" s="185"/>
      <c r="AH263" s="185"/>
      <c r="AI263" s="185"/>
      <c r="AJ263" s="184" t="s">
        <v>3</v>
      </c>
      <c r="AK263" s="184"/>
      <c r="AL263" s="184"/>
      <c r="AM263" s="184"/>
    </row>
  </sheetData>
  <sheetProtection/>
  <mergeCells count="27">
    <mergeCell ref="AJ263:AM263"/>
    <mergeCell ref="A256:AP256"/>
    <mergeCell ref="A257:AN257"/>
    <mergeCell ref="B64:B65"/>
    <mergeCell ref="C64:C65"/>
    <mergeCell ref="D64:D65"/>
    <mergeCell ref="E64:E65"/>
    <mergeCell ref="A253:AO253"/>
    <mergeCell ref="A254:Y254"/>
    <mergeCell ref="G263:H263"/>
    <mergeCell ref="J263:AA263"/>
    <mergeCell ref="A261:E261"/>
    <mergeCell ref="AF263:AI263"/>
    <mergeCell ref="A260:E260"/>
    <mergeCell ref="A259:O259"/>
    <mergeCell ref="AB263:AE263"/>
    <mergeCell ref="C263:E263"/>
    <mergeCell ref="A1:C1"/>
    <mergeCell ref="D1:D2"/>
    <mergeCell ref="E1:E2"/>
    <mergeCell ref="A2:C2"/>
    <mergeCell ref="A64:A65"/>
    <mergeCell ref="G261:AI261"/>
    <mergeCell ref="A248:AN248"/>
    <mergeCell ref="A249:AN249"/>
    <mergeCell ref="A250:Y250"/>
    <mergeCell ref="A252:AQ252"/>
  </mergeCells>
  <printOptions/>
  <pageMargins left="0" right="0" top="0" bottom="0" header="0.31496062992125984" footer="0.31496062992125984"/>
  <pageSetup horizontalDpi="600" verticalDpi="600" orientation="portrait" paperSize="9" scale="68" r:id="rId1"/>
  <rowBreaks count="2" manualBreakCount="2">
    <brk id="110" max="5" man="1"/>
    <brk id="2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2016-07-05T13:31:19Z</cp:lastPrinted>
  <dcterms:created xsi:type="dcterms:W3CDTF">2010-11-26T07:12:57Z</dcterms:created>
  <dcterms:modified xsi:type="dcterms:W3CDTF">2016-12-07T11:50:29Z</dcterms:modified>
  <cp:category/>
  <cp:version/>
  <cp:contentType/>
  <cp:contentStatus/>
</cp:coreProperties>
</file>