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0"/>
  </bookViews>
  <sheets>
    <sheet name="Лист1" sheetId="1" r:id="rId1"/>
    <sheet name="стр.2_3" sheetId="2" r:id="rId2"/>
    <sheet name="стр.4-7  без пробела" sheetId="3" r:id="rId3"/>
  </sheets>
  <definedNames>
    <definedName name="_xlnm.Print_Titles" localSheetId="1">'стр.2_3'!$4:$4</definedName>
    <definedName name="_xlnm.Print_Area" localSheetId="1">'стр.2_3'!$A$1:$DD$76</definedName>
    <definedName name="_xlnm.Print_Area" localSheetId="2">'стр.4-7  без пробела'!$A$1:$F$261</definedName>
  </definedNames>
  <calcPr fullCalcOnLoad="1"/>
</workbook>
</file>

<file path=xl/sharedStrings.xml><?xml version="1.0" encoding="utf-8"?>
<sst xmlns="http://schemas.openxmlformats.org/spreadsheetml/2006/main" count="375" uniqueCount="180">
  <si>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</si>
  <si>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</si>
  <si>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</si>
  <si>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</si>
  <si>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</si>
  <si>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</si>
  <si>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</si>
  <si>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</si>
  <si>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</si>
  <si>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</si>
  <si>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</si>
  <si>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</si>
  <si>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</si>
  <si>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</si>
  <si>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</si>
  <si>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</si>
  <si>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</si>
  <si>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</si>
  <si>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</si>
  <si>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</si>
  <si>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</si>
  <si>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</si>
  <si>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</si>
  <si>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</si>
  <si>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</si>
  <si>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</si>
  <si>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</si>
  <si>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</si>
  <si>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</si>
  <si>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</si>
  <si>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</si>
  <si>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</si>
  <si>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</si>
  <si>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</si>
  <si>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</si>
  <si>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</si>
  <si>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</si>
  <si>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</si>
  <si>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</si>
  <si>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</si>
  <si>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</si>
  <si>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</si>
  <si>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</si>
  <si>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</si>
  <si>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</si>
  <si>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</si>
  <si>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</si>
  <si>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</si>
  <si>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</si>
  <si>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</si>
  <si>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</si>
  <si>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</si>
  <si>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</si>
  <si>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</si>
  <si>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</si>
  <si>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</si>
  <si>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</si>
  <si>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</si>
  <si>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</si>
  <si>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</si>
  <si>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</si>
  <si>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</si>
  <si>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</si>
  <si>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</si>
  <si>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</si>
  <si>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</si>
  <si>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</si>
  <si>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</si>
  <si>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</si>
  <si>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</si>
  <si>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</si>
  <si>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</si>
  <si>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</si>
  <si>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</si>
  <si>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</si>
  <si>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</si>
  <si>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</si>
  <si>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</si>
  <si>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</si>
  <si>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</si>
  <si>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</si>
  <si>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</si>
  <si>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</si>
  <si>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</si>
  <si>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</si>
  <si>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</si>
  <si>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</si>
  <si>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</si>
  <si>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</si>
  <si>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</si>
  <si>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</si>
  <si>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</si>
  <si>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</si>
  <si>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</si>
  <si>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</si>
  <si>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</si>
  <si>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</si>
  <si>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</si>
  <si>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</si>
  <si>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</si>
  <si>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</si>
  <si>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</si>
  <si>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</si>
  <si>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</si>
  <si>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</si>
  <si>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</si>
  <si>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</si>
  <si>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</si>
  <si>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</si>
  <si>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Субсидии бюджетным учреждениям на иные цели зас счет средств бюджета города Пензы</t>
  </si>
  <si>
    <t>05.01.612</t>
  </si>
  <si>
    <t>Организация отдыха и оздоровления детей в оздоровительных лагерях с дневным пребыванием детей в период школьных каникул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</si>
  <si>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</si>
  <si>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</si>
  <si>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</si>
  <si>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</si>
  <si>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Субсидии на выплату пособий и компенсаций за счет средств Пензенской области</t>
  </si>
  <si>
    <t>05.10.321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</si>
  <si>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</si>
  <si>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</si>
  <si>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</si>
  <si>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</si>
  <si>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</si>
  <si>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</si>
  <si>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</si>
  <si>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</si>
  <si>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</si>
  <si>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</si>
  <si>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 xml:space="preserve">Исполнитель  Т.А Закутаева </t>
  </si>
  <si>
    <t>тел.  441583</t>
  </si>
  <si>
    <t>(уполномоченное лицо)                                                                                   Е. Ю. Шорникова</t>
  </si>
  <si>
    <t>(автономного) учреждения (подразделения)                                                  Т.А. Закутаева</t>
  </si>
  <si>
    <t>мероприятия по выполнению наказов избирателей</t>
  </si>
  <si>
    <t>услуги по содержанию имущества</t>
  </si>
  <si>
    <t>увеличение ст-ти основных средств</t>
  </si>
  <si>
    <t>долгосрочная целевая программа Укрепление МТБ и проведение капитального ремонта зданий города Пензы</t>
  </si>
  <si>
    <t>прочие услуги</t>
  </si>
  <si>
    <t>долгосрочная целевая програсмма энергосбережения и энергоэффективности в г Пензе на период 2010-2020гг</t>
  </si>
  <si>
    <t>долгосрочная целевая программа "школьное молоко на период 2011-13гг</t>
  </si>
  <si>
    <t>долгосрочная целевая программа г Пензы "Совершенствование организации питания города Пензы на основе внедрения новых технологии на 2011-13гг</t>
  </si>
  <si>
    <t>областная целевая программа энергосбережения и энергоэффективности Пензенской области на 2010-20гг</t>
  </si>
  <si>
    <t>05.10.612</t>
  </si>
  <si>
    <t>подпрограмма "Организация отдыха и оздоровления детей в лагеерях с дневным пребыванием в период школьных каникул</t>
  </si>
  <si>
    <t>работы услуги по содержанию имущества</t>
  </si>
  <si>
    <t>исполнение полномочий по выплате денежных средств молодым специфлистам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</si>
  <si>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</si>
  <si>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</si>
  <si>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Услуга № 1 платн образ услуги</t>
  </si>
  <si>
    <t xml:space="preserve"> </t>
  </si>
  <si>
    <t>04.00.000</t>
  </si>
  <si>
    <t>Субсидии бюджетным учреждениям на иные цели</t>
  </si>
  <si>
    <t>мероприятия по выполнению наказов избирателей поступивших депутатам Пензенской городской думы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</si>
  <si>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специалистам(педагогическим работникам) муниципальных образовательных организаций</t>
  </si>
  <si>
    <t>05.01.611</t>
  </si>
  <si>
    <t>Создание условий для предоставления общедоступного и бесплатного общего образования</t>
  </si>
  <si>
    <t xml:space="preserve">Субсидии бюджетным учреждениям на иные цели </t>
  </si>
  <si>
    <t>Услуга № 3 возмещение комунальных услуг</t>
  </si>
  <si>
    <t>Услуга № 2 родительская плата (лагерь)</t>
  </si>
  <si>
    <t>*</t>
  </si>
  <si>
    <t>Совершенствование организации питания детей в общеобразовательных учреждениях(в том числе пришкольных лагерях с дневным пребыванием) и учреждениях дошкольного образования в отношении которых функции и полномочия учредителя осуществляет Управление образования города Пензы на 2014-2016г"</t>
  </si>
  <si>
    <t>мероприятия по выполнению наказав избирателей Пензенской городской Думы</t>
  </si>
  <si>
    <t>Исполнение судебных решений</t>
  </si>
  <si>
    <t>остаток на 01.01.2016</t>
  </si>
  <si>
    <t>S333</t>
  </si>
  <si>
    <t>Расходы на создание условий для предоставления общедоступного и бесплатного общего образования</t>
  </si>
  <si>
    <t>расходы на создание условий для предоставления общедоступного и бесплатного общего образования</t>
  </si>
  <si>
    <t>субвенция на исполнение отдельных государственных полномочий Пензенской области в сфере образования по финансированию муниципальных  дошкольных образовательных организаций и муниципальных общеобразовательных организаций</t>
  </si>
  <si>
    <t>расходы на обеспечение обучающихся 1-11 классов горячим питанием</t>
  </si>
  <si>
    <t>Расходы на организацию  питания детей  в оздоровительных лагерях с дневным пребыванием детей в каникулярное время</t>
  </si>
  <si>
    <t>расходы на мероприятия по выполнению наказов избирателей поступивших депутатам Пензенской городской Думы по учреждениям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</si>
  <si>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специалистам(педагогическим работникам) муниципальных общеобразовательных организаций и образовательных организаций дополнительного образования</t>
  </si>
  <si>
    <t>Приносящая доход деятельность (собственные доходы учреждения)</t>
  </si>
  <si>
    <t>внеб</t>
  </si>
  <si>
    <t>прочие расходы</t>
  </si>
  <si>
    <t>субсидия на организацию  отдыха детей  в оздоровительных лагерях с дневным пребыванием детей в каникулярное время</t>
  </si>
  <si>
    <t>прочие работы, услуги</t>
  </si>
  <si>
    <t>аренда</t>
  </si>
  <si>
    <t>основное мероприятие "Приведение зданий и сооружений территории материально технической бызы учреждений общего и дополнительного образования в соответствие с современными нормами"</t>
  </si>
  <si>
    <t>остатки прин доход = 5359,69</t>
  </si>
  <si>
    <t>12110S1150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</si>
</sst>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6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73" fillId="0" borderId="13" xfId="52" applyFont="1" applyBorder="1" applyAlignment="1">
      <alignment horizontal="center" vertical="top" wrapText="1"/>
      <protection/>
    </xf>
    <xf numFmtId="0" fontId="73" fillId="0" borderId="13" xfId="52" applyFont="1" applyBorder="1" applyAlignment="1">
      <alignment vertical="top" wrapText="1"/>
      <protection/>
    </xf>
    <xf numFmtId="0" fontId="73" fillId="0" borderId="13" xfId="52" applyFont="1" applyBorder="1" applyAlignment="1">
      <alignment horizontal="center" wrapText="1"/>
      <protection/>
    </xf>
    <xf numFmtId="0" fontId="74" fillId="0" borderId="13" xfId="52" applyFont="1" applyBorder="1" applyAlignment="1">
      <alignment horizontal="center" wrapText="1"/>
      <protection/>
    </xf>
    <xf numFmtId="0" fontId="73" fillId="0" borderId="14" xfId="52" applyFont="1" applyBorder="1" applyAlignment="1">
      <alignment horizontal="center" vertical="top" wrapText="1"/>
      <protection/>
    </xf>
    <xf numFmtId="0" fontId="75" fillId="0" borderId="15" xfId="52" applyFont="1" applyBorder="1" applyAlignment="1">
      <alignment horizontal="center" vertical="top" wrapText="1"/>
      <protection/>
    </xf>
    <xf numFmtId="0" fontId="73" fillId="0" borderId="16" xfId="52" applyFont="1" applyBorder="1" applyAlignment="1">
      <alignment horizontal="center" vertical="top" wrapText="1"/>
      <protection/>
    </xf>
    <xf numFmtId="0" fontId="73" fillId="0" borderId="17" xfId="52" applyFont="1" applyBorder="1" applyAlignment="1">
      <alignment vertical="top" wrapText="1"/>
      <protection/>
    </xf>
    <xf numFmtId="0" fontId="73" fillId="0" borderId="18" xfId="52" applyFont="1" applyBorder="1" applyAlignment="1">
      <alignment horizontal="right" vertical="top" wrapText="1"/>
      <protection/>
    </xf>
    <xf numFmtId="0" fontId="73" fillId="0" borderId="18" xfId="52" applyFont="1" applyBorder="1" applyAlignment="1">
      <alignment vertical="top" wrapText="1"/>
      <protection/>
    </xf>
    <xf numFmtId="0" fontId="73" fillId="0" borderId="17" xfId="52" applyFont="1" applyBorder="1" applyAlignment="1">
      <alignment wrapText="1"/>
      <protection/>
    </xf>
    <xf numFmtId="0" fontId="76" fillId="0" borderId="17" xfId="52" applyFont="1" applyBorder="1" applyAlignment="1">
      <alignment vertical="top" wrapText="1"/>
      <protection/>
    </xf>
    <xf numFmtId="0" fontId="76" fillId="0" borderId="17" xfId="52" applyFont="1" applyBorder="1" applyAlignment="1">
      <alignment vertical="top"/>
      <protection/>
    </xf>
    <xf numFmtId="0" fontId="77" fillId="0" borderId="17" xfId="52" applyFont="1" applyBorder="1" applyAlignment="1">
      <alignment vertical="top" wrapText="1"/>
      <protection/>
    </xf>
    <xf numFmtId="0" fontId="78" fillId="0" borderId="17" xfId="52" applyFont="1" applyBorder="1" applyAlignment="1">
      <alignment wrapText="1"/>
      <protection/>
    </xf>
    <xf numFmtId="0" fontId="76" fillId="0" borderId="19" xfId="52" applyFont="1" applyBorder="1" applyAlignment="1">
      <alignment vertical="top" wrapText="1"/>
      <protection/>
    </xf>
    <xf numFmtId="0" fontId="73" fillId="0" borderId="20" xfId="52" applyFont="1" applyBorder="1" applyAlignment="1">
      <alignment horizontal="center" vertical="top" wrapText="1"/>
      <protection/>
    </xf>
    <xf numFmtId="0" fontId="73" fillId="0" borderId="21" xfId="52" applyFont="1" applyBorder="1" applyAlignment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6" fillId="0" borderId="0" xfId="52" applyFont="1" applyBorder="1" applyAlignment="1">
      <alignment vertical="top" wrapText="1"/>
      <protection/>
    </xf>
    <xf numFmtId="0" fontId="56" fillId="0" borderId="0" xfId="52" applyFont="1" applyBorder="1" applyAlignment="1">
      <alignment vertical="top" wrapText="1"/>
      <protection/>
    </xf>
    <xf numFmtId="0" fontId="73" fillId="0" borderId="0" xfId="52" applyFont="1" applyBorder="1" applyAlignment="1">
      <alignment horizontal="center" vertical="top" wrapText="1"/>
      <protection/>
    </xf>
    <xf numFmtId="0" fontId="73" fillId="0" borderId="0" xfId="52" applyFont="1" applyBorder="1" applyAlignment="1">
      <alignment vertical="top" wrapText="1"/>
      <protection/>
    </xf>
    <xf numFmtId="0" fontId="79" fillId="0" borderId="13" xfId="52" applyFont="1" applyBorder="1" applyAlignment="1">
      <alignment horizontal="center" wrapText="1"/>
      <protection/>
    </xf>
    <xf numFmtId="0" fontId="79" fillId="0" borderId="18" xfId="52" applyFont="1" applyBorder="1" applyAlignment="1">
      <alignment vertical="top" wrapText="1"/>
      <protection/>
    </xf>
    <xf numFmtId="0" fontId="5" fillId="0" borderId="13" xfId="0" applyFont="1" applyFill="1" applyBorder="1" applyAlignment="1">
      <alignment horizontal="left" vertical="top" wrapText="1"/>
    </xf>
    <xf numFmtId="0" fontId="76" fillId="0" borderId="0" xfId="52" applyFont="1" applyFill="1" applyBorder="1" applyAlignment="1">
      <alignment horizontal="left" vertical="top" wrapText="1"/>
      <protection/>
    </xf>
    <xf numFmtId="0" fontId="5" fillId="0" borderId="13" xfId="0" applyFont="1" applyFill="1" applyBorder="1" applyAlignment="1">
      <alignment horizontal="left" wrapText="1"/>
    </xf>
    <xf numFmtId="0" fontId="4" fillId="0" borderId="13" xfId="52" applyFont="1" applyBorder="1" applyAlignment="1">
      <alignment horizontal="center"/>
      <protection/>
    </xf>
    <xf numFmtId="0" fontId="80" fillId="0" borderId="13" xfId="52" applyFont="1" applyBorder="1" applyAlignment="1">
      <alignment horizontal="center" wrapText="1"/>
      <protection/>
    </xf>
    <xf numFmtId="0" fontId="77" fillId="0" borderId="17" xfId="52" applyFont="1" applyBorder="1" applyAlignment="1">
      <alignment wrapText="1"/>
      <protection/>
    </xf>
    <xf numFmtId="0" fontId="81" fillId="0" borderId="17" xfId="52" applyFont="1" applyBorder="1" applyAlignment="1">
      <alignment vertical="top" wrapText="1"/>
      <protection/>
    </xf>
    <xf numFmtId="0" fontId="82" fillId="0" borderId="13" xfId="52" applyFont="1" applyBorder="1" applyAlignment="1">
      <alignment horizontal="center" vertical="top" wrapText="1"/>
      <protection/>
    </xf>
    <xf numFmtId="0" fontId="82" fillId="0" borderId="18" xfId="52" applyFont="1" applyBorder="1" applyAlignment="1">
      <alignment horizontal="right" vertical="top" wrapText="1"/>
      <protection/>
    </xf>
    <xf numFmtId="0" fontId="83" fillId="0" borderId="17" xfId="52" applyFont="1" applyBorder="1" applyAlignment="1">
      <alignment wrapText="1"/>
      <protection/>
    </xf>
    <xf numFmtId="0" fontId="84" fillId="0" borderId="13" xfId="52" applyFont="1" applyBorder="1" applyAlignment="1">
      <alignment horizontal="center" vertical="top" wrapText="1"/>
      <protection/>
    </xf>
    <xf numFmtId="0" fontId="85" fillId="0" borderId="17" xfId="52" applyFont="1" applyBorder="1" applyAlignment="1">
      <alignment wrapText="1"/>
      <protection/>
    </xf>
    <xf numFmtId="0" fontId="82" fillId="0" borderId="13" xfId="52" applyFont="1" applyBorder="1" applyAlignment="1">
      <alignment horizontal="center" wrapText="1"/>
      <protection/>
    </xf>
    <xf numFmtId="0" fontId="82" fillId="0" borderId="18" xfId="52" applyFont="1" applyBorder="1" applyAlignment="1">
      <alignment vertical="top" wrapText="1"/>
      <protection/>
    </xf>
    <xf numFmtId="0" fontId="82" fillId="0" borderId="17" xfId="52" applyFont="1" applyBorder="1" applyAlignment="1">
      <alignment vertical="top" wrapText="1"/>
      <protection/>
    </xf>
    <xf numFmtId="0" fontId="81" fillId="0" borderId="18" xfId="52" applyFont="1" applyBorder="1" applyAlignment="1">
      <alignment horizontal="right" vertical="top" wrapText="1"/>
      <protection/>
    </xf>
    <xf numFmtId="0" fontId="86" fillId="0" borderId="13" xfId="52" applyFont="1" applyBorder="1" applyAlignment="1">
      <alignment vertical="top" wrapText="1"/>
      <protection/>
    </xf>
    <xf numFmtId="0" fontId="6" fillId="0" borderId="13" xfId="52" applyFont="1" applyBorder="1" applyAlignment="1">
      <alignment horizontal="center" vertical="top" wrapText="1"/>
      <protection/>
    </xf>
    <xf numFmtId="0" fontId="83" fillId="0" borderId="13" xfId="52" applyFont="1" applyBorder="1" applyAlignment="1">
      <alignment horizontal="center" vertical="top" wrapText="1"/>
      <protection/>
    </xf>
    <xf numFmtId="0" fontId="87" fillId="0" borderId="13" xfId="52" applyFont="1" applyBorder="1">
      <alignment/>
      <protection/>
    </xf>
    <xf numFmtId="0" fontId="87" fillId="0" borderId="13" xfId="52" applyFont="1" applyBorder="1" applyAlignment="1">
      <alignment wrapText="1"/>
      <protection/>
    </xf>
    <xf numFmtId="0" fontId="76" fillId="0" borderId="13" xfId="52" applyFont="1" applyBorder="1" applyAlignment="1">
      <alignment horizontal="center" wrapText="1"/>
      <protection/>
    </xf>
    <xf numFmtId="0" fontId="88" fillId="0" borderId="13" xfId="52" applyFont="1" applyBorder="1" applyAlignment="1">
      <alignment wrapText="1"/>
      <protection/>
    </xf>
    <xf numFmtId="0" fontId="77" fillId="0" borderId="13" xfId="52" applyFont="1" applyBorder="1" applyAlignment="1">
      <alignment horizontal="center" wrapText="1"/>
      <protection/>
    </xf>
    <xf numFmtId="0" fontId="89" fillId="0" borderId="13" xfId="52" applyFont="1" applyBorder="1" applyAlignment="1">
      <alignment wrapText="1"/>
      <protection/>
    </xf>
    <xf numFmtId="0" fontId="89" fillId="0" borderId="13" xfId="52" applyFont="1" applyBorder="1">
      <alignment/>
      <protection/>
    </xf>
    <xf numFmtId="0" fontId="90" fillId="0" borderId="13" xfId="52" applyFont="1" applyBorder="1" applyAlignment="1">
      <alignment wrapText="1"/>
      <protection/>
    </xf>
    <xf numFmtId="0" fontId="91" fillId="0" borderId="13" xfId="52" applyFont="1" applyBorder="1" applyAlignment="1">
      <alignment wrapText="1"/>
      <protection/>
    </xf>
    <xf numFmtId="0" fontId="86" fillId="0" borderId="13" xfId="52" applyFont="1" applyBorder="1">
      <alignment/>
      <protection/>
    </xf>
    <xf numFmtId="0" fontId="86" fillId="0" borderId="13" xfId="52" applyFont="1" applyBorder="1" applyAlignment="1">
      <alignment wrapText="1"/>
      <protection/>
    </xf>
    <xf numFmtId="0" fontId="76" fillId="0" borderId="13" xfId="52" applyFont="1" applyBorder="1" applyAlignment="1">
      <alignment horizontal="center" vertical="top" wrapText="1"/>
      <protection/>
    </xf>
    <xf numFmtId="0" fontId="87" fillId="0" borderId="20" xfId="52" applyFont="1" applyBorder="1" applyAlignment="1">
      <alignment vertical="top" wrapText="1"/>
      <protection/>
    </xf>
    <xf numFmtId="0" fontId="11" fillId="0" borderId="13" xfId="52" applyFont="1" applyBorder="1">
      <alignment/>
      <protection/>
    </xf>
    <xf numFmtId="0" fontId="11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horizontal="center" wrapText="1"/>
      <protection/>
    </xf>
    <xf numFmtId="0" fontId="1" fillId="0" borderId="18" xfId="52" applyFont="1" applyBorder="1" applyAlignment="1">
      <alignment vertical="top" wrapText="1"/>
      <protection/>
    </xf>
    <xf numFmtId="0" fontId="4" fillId="0" borderId="17" xfId="52" applyFont="1" applyBorder="1" applyAlignment="1">
      <alignment vertical="top" wrapText="1"/>
      <protection/>
    </xf>
    <xf numFmtId="0" fontId="47" fillId="0" borderId="13" xfId="52" applyFont="1" applyBorder="1">
      <alignment/>
      <protection/>
    </xf>
    <xf numFmtId="0" fontId="47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18" xfId="52" applyFont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83" fillId="0" borderId="17" xfId="52" applyFont="1" applyBorder="1" applyAlignment="1">
      <alignment vertical="top" wrapText="1"/>
      <protection/>
    </xf>
    <xf numFmtId="0" fontId="48" fillId="0" borderId="13" xfId="52" applyFont="1" applyBorder="1">
      <alignment/>
      <protection/>
    </xf>
    <xf numFmtId="0" fontId="48" fillId="0" borderId="13" xfId="52" applyFont="1" applyBorder="1" applyAlignment="1">
      <alignment wrapText="1"/>
      <protection/>
    </xf>
    <xf numFmtId="0" fontId="92" fillId="0" borderId="13" xfId="52" applyFont="1" applyBorder="1" applyAlignment="1">
      <alignment horizontal="center" wrapText="1"/>
      <protection/>
    </xf>
    <xf numFmtId="0" fontId="8" fillId="0" borderId="18" xfId="52" applyFont="1" applyBorder="1" applyAlignment="1">
      <alignment vertical="top" wrapText="1"/>
      <protection/>
    </xf>
    <xf numFmtId="0" fontId="87" fillId="0" borderId="13" xfId="52" applyFont="1" applyBorder="1" applyAlignment="1">
      <alignment vertical="top" wrapText="1"/>
      <protection/>
    </xf>
    <xf numFmtId="0" fontId="77" fillId="0" borderId="13" xfId="52" applyFont="1" applyBorder="1" applyAlignment="1">
      <alignment horizontal="center" vertical="top" wrapText="1"/>
      <protection/>
    </xf>
    <xf numFmtId="0" fontId="74" fillId="0" borderId="13" xfId="52" applyFont="1" applyBorder="1" applyAlignment="1">
      <alignment horizontal="center" vertical="top" wrapText="1"/>
      <protection/>
    </xf>
    <xf numFmtId="0" fontId="74" fillId="0" borderId="18" xfId="52" applyFont="1" applyBorder="1" applyAlignment="1">
      <alignment horizontal="right" vertical="top" wrapText="1"/>
      <protection/>
    </xf>
    <xf numFmtId="0" fontId="9" fillId="0" borderId="13" xfId="0" applyFont="1" applyFill="1" applyBorder="1" applyAlignment="1">
      <alignment horizontal="left" vertical="top" wrapText="1"/>
    </xf>
    <xf numFmtId="0" fontId="10" fillId="0" borderId="17" xfId="52" applyFont="1" applyBorder="1" applyAlignment="1">
      <alignment vertical="top" wrapText="1"/>
      <protection/>
    </xf>
    <xf numFmtId="0" fontId="93" fillId="0" borderId="0" xfId="52" applyFont="1" applyBorder="1" applyAlignment="1">
      <alignment vertical="top" wrapText="1"/>
      <protection/>
    </xf>
    <xf numFmtId="0" fontId="94" fillId="0" borderId="17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right" vertical="top" wrapText="1"/>
      <protection/>
    </xf>
    <xf numFmtId="0" fontId="95" fillId="0" borderId="18" xfId="52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6" fillId="0" borderId="17" xfId="52" applyFont="1" applyBorder="1" applyAlignment="1">
      <alignment vertical="top" wrapText="1"/>
      <protection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7" fillId="0" borderId="13" xfId="52" applyFont="1" applyBorder="1" applyAlignment="1">
      <alignment vertical="top" wrapText="1"/>
      <protection/>
    </xf>
    <xf numFmtId="0" fontId="77" fillId="0" borderId="13" xfId="52" applyFont="1" applyBorder="1" applyAlignment="1">
      <alignment horizontal="center" vertical="top" wrapText="1"/>
      <protection/>
    </xf>
    <xf numFmtId="0" fontId="74" fillId="0" borderId="13" xfId="52" applyFont="1" applyBorder="1" applyAlignment="1">
      <alignment horizontal="center" vertical="top" wrapText="1"/>
      <protection/>
    </xf>
    <xf numFmtId="0" fontId="74" fillId="0" borderId="18" xfId="52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7" fillId="0" borderId="0" xfId="52" applyFont="1" applyAlignment="1">
      <alignment vertical="top" wrapText="1"/>
      <protection/>
    </xf>
    <xf numFmtId="0" fontId="97" fillId="0" borderId="0" xfId="52" applyFont="1" applyBorder="1" applyAlignment="1">
      <alignment vertical="top" wrapText="1"/>
      <protection/>
    </xf>
    <xf numFmtId="0" fontId="82" fillId="0" borderId="0" xfId="52" applyFont="1" applyBorder="1" applyAlignment="1">
      <alignment horizontal="center" vertical="top" wrapText="1"/>
      <protection/>
    </xf>
    <xf numFmtId="0" fontId="98" fillId="0" borderId="17" xfId="52" applyFont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9</xdr:col>
      <xdr:colOff>180975</xdr:colOff>
      <xdr:row>48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103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3">
      <selection activeCell="BU10" sqref="BU10:DD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05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</row>
    <row r="3" ht="7.5" customHeight="1"/>
    <row r="4" spans="1:108" ht="15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10"/>
      <c r="BU4" s="108" t="s">
        <v>4</v>
      </c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10"/>
    </row>
    <row r="5" spans="1:108" s="2" customFormat="1" ht="15" customHeight="1">
      <c r="A5" s="5"/>
      <c r="B5" s="111" t="s">
        <v>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2"/>
      <c r="BU5" s="123">
        <f>BU7+BU13</f>
        <v>27527449.86</v>
      </c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5"/>
    </row>
    <row r="6" spans="1:108" ht="15">
      <c r="A6" s="3"/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7"/>
      <c r="BU6" s="115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</row>
    <row r="7" spans="1:108" ht="30" customHeight="1">
      <c r="A7" s="6"/>
      <c r="B7" s="100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1"/>
      <c r="BU7" s="115">
        <v>18829351</v>
      </c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7"/>
    </row>
    <row r="8" spans="1:108" ht="15">
      <c r="A8" s="3"/>
      <c r="B8" s="113" t="s">
        <v>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4"/>
      <c r="BU8" s="115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ht="45" customHeight="1">
      <c r="A9" s="6"/>
      <c r="B9" s="100" t="s">
        <v>97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1"/>
      <c r="BU9" s="102">
        <v>18829351</v>
      </c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4"/>
    </row>
    <row r="10" spans="1:108" ht="45" customHeight="1">
      <c r="A10" s="6"/>
      <c r="B10" s="100" t="s">
        <v>90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1"/>
      <c r="BU10" s="102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4"/>
    </row>
    <row r="11" spans="1:108" ht="45" customHeight="1">
      <c r="A11" s="6"/>
      <c r="B11" s="100" t="s">
        <v>91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1"/>
      <c r="BU11" s="102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4"/>
    </row>
    <row r="12" spans="1:108" ht="30" customHeight="1">
      <c r="A12" s="6"/>
      <c r="B12" s="100" t="s">
        <v>92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1"/>
      <c r="BU12" s="102">
        <v>13434666.67</v>
      </c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</row>
    <row r="13" spans="1:108" ht="30" customHeight="1">
      <c r="A13" s="6"/>
      <c r="B13" s="100" t="s">
        <v>93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1"/>
      <c r="BU13" s="102">
        <v>8698098.86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4"/>
    </row>
    <row r="14" spans="1:108" ht="15">
      <c r="A14" s="7"/>
      <c r="B14" s="113" t="s">
        <v>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4"/>
    </row>
    <row r="15" spans="1:108" ht="30" customHeight="1">
      <c r="A15" s="6"/>
      <c r="B15" s="100" t="s">
        <v>17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1"/>
      <c r="BU15" s="102">
        <v>1569728.56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4"/>
    </row>
    <row r="16" spans="1:108" ht="15">
      <c r="A16" s="6"/>
      <c r="B16" s="100" t="s">
        <v>18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1"/>
      <c r="BU16" s="102">
        <v>88275.4</v>
      </c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4"/>
    </row>
    <row r="17" spans="1:108" s="2" customFormat="1" ht="15" customHeight="1">
      <c r="A17" s="5"/>
      <c r="B17" s="111" t="s">
        <v>80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8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20"/>
    </row>
    <row r="18" spans="1:108" ht="15">
      <c r="A18" s="3"/>
      <c r="B18" s="106" t="s">
        <v>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7"/>
      <c r="BU18" s="102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4"/>
    </row>
    <row r="19" spans="1:108" ht="30" customHeight="1">
      <c r="A19" s="8"/>
      <c r="B19" s="121" t="s">
        <v>94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2"/>
      <c r="BU19" s="115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1:108" ht="30" customHeight="1">
      <c r="A20" s="6"/>
      <c r="B20" s="100" t="s">
        <v>95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1"/>
      <c r="BU20" s="115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1:108" ht="15" customHeight="1">
      <c r="A21" s="9"/>
      <c r="B21" s="113" t="s">
        <v>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4"/>
      <c r="BU21" s="115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 ht="15" customHeight="1">
      <c r="A22" s="6"/>
      <c r="B22" s="100" t="s">
        <v>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1"/>
      <c r="BU22" s="102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15" customHeight="1">
      <c r="A23" s="6"/>
      <c r="B23" s="100" t="s">
        <v>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1"/>
      <c r="BU23" s="102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ht="15" customHeight="1">
      <c r="A24" s="6"/>
      <c r="B24" s="100" t="s">
        <v>87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1"/>
      <c r="BU24" s="102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ht="15" customHeight="1">
      <c r="A25" s="6"/>
      <c r="B25" s="100" t="s">
        <v>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1"/>
      <c r="BU25" s="102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 customHeight="1">
      <c r="A26" s="6"/>
      <c r="B26" s="100" t="s">
        <v>10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1"/>
      <c r="BU26" s="102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1:108" ht="15" customHeight="1">
      <c r="A27" s="6"/>
      <c r="B27" s="100" t="s">
        <v>11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1"/>
      <c r="BU27" s="102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spans="1:108" ht="30" customHeight="1">
      <c r="A28" s="6"/>
      <c r="B28" s="100" t="s">
        <v>50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1"/>
      <c r="BU28" s="102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</row>
    <row r="29" spans="1:108" ht="30" customHeight="1">
      <c r="A29" s="6"/>
      <c r="B29" s="100" t="s">
        <v>83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102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4"/>
    </row>
    <row r="30" spans="1:108" ht="15" customHeight="1">
      <c r="A30" s="6"/>
      <c r="B30" s="100" t="s">
        <v>51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1"/>
      <c r="BU30" s="102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</row>
    <row r="31" spans="1:108" ht="15" customHeight="1">
      <c r="A31" s="6"/>
      <c r="B31" s="100" t="s">
        <v>52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1"/>
      <c r="BU31" s="102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4"/>
    </row>
    <row r="32" spans="1:108" ht="45" customHeight="1">
      <c r="A32" s="6"/>
      <c r="B32" s="100" t="s">
        <v>53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1"/>
      <c r="BU32" s="102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4"/>
    </row>
    <row r="33" spans="1:108" ht="13.5" customHeight="1">
      <c r="A33" s="9"/>
      <c r="B33" s="113" t="s">
        <v>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4"/>
      <c r="BU33" s="102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4"/>
    </row>
    <row r="34" spans="1:108" ht="15" customHeight="1">
      <c r="A34" s="6"/>
      <c r="B34" s="100" t="s">
        <v>54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1"/>
      <c r="BU34" s="102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4"/>
    </row>
    <row r="35" spans="1:108" ht="15" customHeight="1">
      <c r="A35" s="6"/>
      <c r="B35" s="100" t="s">
        <v>55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1"/>
      <c r="BU35" s="102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4"/>
    </row>
    <row r="36" spans="1:108" ht="15" customHeight="1">
      <c r="A36" s="6"/>
      <c r="B36" s="100" t="s">
        <v>49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1"/>
      <c r="BU36" s="102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4"/>
    </row>
    <row r="37" spans="1:108" ht="15" customHeight="1">
      <c r="A37" s="6"/>
      <c r="B37" s="100" t="s">
        <v>56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1"/>
      <c r="BU37" s="102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4"/>
    </row>
    <row r="38" spans="1:108" ht="15" customHeight="1">
      <c r="A38" s="6"/>
      <c r="B38" s="100" t="s">
        <v>57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1"/>
      <c r="BU38" s="102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</row>
    <row r="39" spans="1:108" ht="15" customHeight="1">
      <c r="A39" s="6"/>
      <c r="B39" s="100" t="s">
        <v>58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1"/>
      <c r="BU39" s="102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4"/>
    </row>
    <row r="40" spans="1:108" ht="30" customHeight="1">
      <c r="A40" s="6"/>
      <c r="B40" s="100" t="s">
        <v>59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1"/>
      <c r="BU40" s="102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4"/>
    </row>
    <row r="41" spans="1:108" ht="30" customHeight="1">
      <c r="A41" s="6"/>
      <c r="B41" s="100" t="s">
        <v>82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1"/>
      <c r="BU41" s="102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4"/>
    </row>
    <row r="42" spans="1:108" ht="15" customHeight="1">
      <c r="A42" s="6"/>
      <c r="B42" s="100" t="s">
        <v>60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1"/>
      <c r="BU42" s="102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4"/>
    </row>
    <row r="43" spans="1:108" ht="15" customHeight="1">
      <c r="A43" s="6"/>
      <c r="B43" s="100" t="s">
        <v>61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1"/>
      <c r="BU43" s="102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4"/>
    </row>
    <row r="44" spans="1:108" s="2" customFormat="1" ht="15" customHeight="1">
      <c r="A44" s="5"/>
      <c r="B44" s="111" t="s">
        <v>81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18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20"/>
    </row>
    <row r="45" spans="1:108" ht="15" customHeight="1">
      <c r="A45" s="10"/>
      <c r="B45" s="106" t="s">
        <v>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7"/>
      <c r="BU45" s="102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4"/>
    </row>
    <row r="46" spans="1:108" ht="15" customHeight="1">
      <c r="A46" s="6"/>
      <c r="B46" s="100" t="s">
        <v>62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1"/>
      <c r="BU46" s="102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4"/>
    </row>
    <row r="47" spans="1:108" ht="30" customHeight="1">
      <c r="A47" s="6"/>
      <c r="B47" s="100" t="s">
        <v>96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1"/>
      <c r="BU47" s="102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4"/>
    </row>
    <row r="48" spans="1:108" ht="15" customHeight="1">
      <c r="A48" s="9"/>
      <c r="B48" s="113" t="s">
        <v>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4"/>
      <c r="BU48" s="115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ht="15" customHeight="1">
      <c r="A49" s="6"/>
      <c r="B49" s="100" t="s">
        <v>69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1"/>
      <c r="BU49" s="102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15" customHeight="1">
      <c r="A50" s="6"/>
      <c r="B50" s="100" t="s">
        <v>32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1"/>
      <c r="BU50" s="102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spans="1:108" ht="15" customHeight="1">
      <c r="A51" s="6"/>
      <c r="B51" s="100" t="s">
        <v>33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1"/>
      <c r="BU51" s="102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spans="1:108" ht="15" customHeight="1">
      <c r="A52" s="6"/>
      <c r="B52" s="100" t="s">
        <v>34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1"/>
      <c r="BU52" s="102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spans="1:108" ht="15" customHeight="1">
      <c r="A53" s="6"/>
      <c r="B53" s="100" t="s">
        <v>35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1"/>
      <c r="BU53" s="102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4" spans="1:108" ht="15" customHeight="1">
      <c r="A54" s="6"/>
      <c r="B54" s="100" t="s">
        <v>36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1"/>
      <c r="BU54" s="102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4"/>
    </row>
    <row r="55" spans="1:108" ht="15" customHeight="1">
      <c r="A55" s="6"/>
      <c r="B55" s="100" t="s">
        <v>37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1"/>
      <c r="BU55" s="102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4"/>
    </row>
    <row r="56" spans="1:108" ht="15" customHeight="1">
      <c r="A56" s="6"/>
      <c r="B56" s="100" t="s">
        <v>63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1"/>
      <c r="BU56" s="102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4"/>
    </row>
    <row r="57" spans="1:108" ht="15" customHeight="1">
      <c r="A57" s="6"/>
      <c r="B57" s="100" t="s">
        <v>84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1"/>
      <c r="BU57" s="102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4"/>
    </row>
    <row r="58" spans="1:108" ht="15" customHeight="1">
      <c r="A58" s="6"/>
      <c r="B58" s="100" t="s">
        <v>64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1"/>
      <c r="BU58" s="102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4"/>
    </row>
    <row r="59" spans="1:108" ht="15" customHeight="1">
      <c r="A59" s="6"/>
      <c r="B59" s="100" t="s">
        <v>65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1"/>
      <c r="BU59" s="102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4"/>
    </row>
    <row r="60" spans="1:108" ht="15" customHeight="1">
      <c r="A60" s="6"/>
      <c r="B60" s="100" t="s">
        <v>66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1"/>
      <c r="BU60" s="102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4"/>
    </row>
    <row r="61" spans="1:108" ht="15" customHeight="1">
      <c r="A61" s="6"/>
      <c r="B61" s="100" t="s">
        <v>67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1"/>
      <c r="BU61" s="102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4"/>
    </row>
    <row r="62" spans="1:108" ht="45" customHeight="1">
      <c r="A62" s="6"/>
      <c r="B62" s="100" t="s">
        <v>68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1"/>
      <c r="BU62" s="102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4"/>
    </row>
    <row r="63" spans="1:108" ht="15" customHeight="1">
      <c r="A63" s="11"/>
      <c r="B63" s="113" t="s">
        <v>6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4"/>
      <c r="BU63" s="102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4"/>
    </row>
    <row r="64" spans="1:108" ht="15" customHeight="1">
      <c r="A64" s="6"/>
      <c r="B64" s="100" t="s">
        <v>70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1"/>
      <c r="BU64" s="102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4"/>
    </row>
    <row r="65" spans="1:108" ht="15" customHeight="1">
      <c r="A65" s="6"/>
      <c r="B65" s="100" t="s">
        <v>38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1"/>
      <c r="BU65" s="102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4"/>
    </row>
    <row r="66" spans="1:108" ht="15" customHeight="1">
      <c r="A66" s="6"/>
      <c r="B66" s="100" t="s">
        <v>39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1"/>
      <c r="BU66" s="102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4"/>
    </row>
    <row r="67" spans="1:108" ht="15" customHeight="1">
      <c r="A67" s="6"/>
      <c r="B67" s="100" t="s">
        <v>40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1"/>
      <c r="BU67" s="102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4"/>
    </row>
    <row r="68" spans="1:108" ht="15" customHeight="1">
      <c r="A68" s="6"/>
      <c r="B68" s="100" t="s">
        <v>41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1"/>
      <c r="BU68" s="102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4"/>
    </row>
    <row r="69" spans="1:108" ht="15" customHeight="1">
      <c r="A69" s="6"/>
      <c r="B69" s="100" t="s">
        <v>42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1"/>
      <c r="BU69" s="102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4"/>
    </row>
    <row r="70" spans="1:108" ht="15" customHeight="1">
      <c r="A70" s="6"/>
      <c r="B70" s="100" t="s">
        <v>43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1"/>
      <c r="BU70" s="102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4"/>
    </row>
    <row r="71" spans="1:108" ht="15" customHeight="1">
      <c r="A71" s="6"/>
      <c r="B71" s="100" t="s">
        <v>71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1"/>
      <c r="BU71" s="102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4"/>
    </row>
    <row r="72" spans="1:108" ht="15" customHeight="1">
      <c r="A72" s="6"/>
      <c r="B72" s="100" t="s">
        <v>85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1"/>
      <c r="BU72" s="102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4"/>
    </row>
    <row r="73" spans="1:108" ht="15" customHeight="1">
      <c r="A73" s="6"/>
      <c r="B73" s="100" t="s">
        <v>72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1"/>
      <c r="BU73" s="102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4"/>
    </row>
    <row r="74" spans="1:108" ht="15" customHeight="1">
      <c r="A74" s="6"/>
      <c r="B74" s="100" t="s">
        <v>73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1"/>
      <c r="BU74" s="102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4"/>
    </row>
    <row r="75" spans="1:108" ht="15" customHeight="1">
      <c r="A75" s="6"/>
      <c r="B75" s="100" t="s">
        <v>74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1"/>
      <c r="BU75" s="102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4"/>
    </row>
    <row r="76" spans="1:108" ht="15" customHeight="1">
      <c r="A76" s="6"/>
      <c r="B76" s="100" t="s">
        <v>75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1"/>
      <c r="BU76" s="102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4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63"/>
  <sheetViews>
    <sheetView view="pageBreakPreview" zoomScale="120" zoomScaleSheetLayoutView="120" zoomScalePageLayoutView="0" workbookViewId="0" topLeftCell="A1">
      <selection activeCell="H3" sqref="H3:J239"/>
    </sheetView>
  </sheetViews>
  <sheetFormatPr defaultColWidth="9.00390625" defaultRowHeight="12.75"/>
  <cols>
    <col min="1" max="1" width="55.25390625" style="0" customWidth="1"/>
    <col min="2" max="5" width="12.125" style="0" customWidth="1"/>
    <col min="6" max="6" width="4.625" style="0" customWidth="1"/>
    <col min="8" max="8" width="17.00390625" style="0" customWidth="1"/>
    <col min="10" max="10" width="18.75390625" style="0" customWidth="1"/>
    <col min="15" max="15" width="18.875" style="0" customWidth="1"/>
  </cols>
  <sheetData>
    <row r="1" spans="1:5" ht="16.5">
      <c r="A1" s="135"/>
      <c r="B1" s="135"/>
      <c r="C1" s="135"/>
      <c r="D1" s="135"/>
      <c r="E1" s="135"/>
    </row>
    <row r="2" spans="1:5" ht="15" thickBot="1">
      <c r="A2" s="137" t="s">
        <v>99</v>
      </c>
      <c r="B2" s="137"/>
      <c r="C2" s="137"/>
      <c r="D2" s="136"/>
      <c r="E2" s="136"/>
    </row>
    <row r="3" spans="1:5" ht="85.5" customHeight="1">
      <c r="A3" s="16" t="s">
        <v>0</v>
      </c>
      <c r="B3" s="17" t="s">
        <v>100</v>
      </c>
      <c r="C3" s="17" t="s">
        <v>101</v>
      </c>
      <c r="D3" s="17" t="s">
        <v>102</v>
      </c>
      <c r="E3" s="18" t="s">
        <v>76</v>
      </c>
    </row>
    <row r="4" spans="1:6" ht="30">
      <c r="A4" s="19" t="s">
        <v>44</v>
      </c>
      <c r="B4" s="86"/>
      <c r="C4" s="86"/>
      <c r="D4" s="12" t="s">
        <v>12</v>
      </c>
      <c r="E4" s="95">
        <v>5359.69</v>
      </c>
      <c r="F4" t="s">
        <v>172</v>
      </c>
    </row>
    <row r="5" spans="1:5" ht="15">
      <c r="A5" s="53" t="s">
        <v>13</v>
      </c>
      <c r="B5" s="86"/>
      <c r="C5" s="86"/>
      <c r="D5" s="12" t="s">
        <v>12</v>
      </c>
      <c r="E5" s="54">
        <f>E7+E8+E10+E15</f>
        <v>31527768.28</v>
      </c>
    </row>
    <row r="6" spans="1:5" ht="15">
      <c r="A6" s="19" t="s">
        <v>6</v>
      </c>
      <c r="B6" s="86"/>
      <c r="C6" s="86"/>
      <c r="D6" s="12" t="s">
        <v>12</v>
      </c>
      <c r="E6" s="21"/>
    </row>
    <row r="7" spans="1:5" ht="15">
      <c r="A7" s="19" t="s">
        <v>103</v>
      </c>
      <c r="B7" s="86"/>
      <c r="C7" s="86"/>
      <c r="D7" s="12" t="s">
        <v>12</v>
      </c>
      <c r="E7" s="21">
        <f>E22+E25+E53-E22</f>
        <v>21665515</v>
      </c>
    </row>
    <row r="8" spans="1:5" ht="15">
      <c r="A8" s="22" t="s">
        <v>104</v>
      </c>
      <c r="B8" s="86"/>
      <c r="C8" s="86"/>
      <c r="D8" s="12"/>
      <c r="E8" s="21">
        <f>E77+E149+E155+E159+E162+E165+E167+E173+E152+E180+E184+E170+E187+E190+E176</f>
        <v>7656556.37</v>
      </c>
    </row>
    <row r="9" spans="1:12" ht="15">
      <c r="A9" s="19" t="s">
        <v>19</v>
      </c>
      <c r="B9" s="86"/>
      <c r="C9" s="86"/>
      <c r="D9" s="12"/>
      <c r="E9" s="21"/>
      <c r="L9" t="s">
        <v>148</v>
      </c>
    </row>
    <row r="10" spans="1:7" ht="51">
      <c r="A10" s="23" t="s">
        <v>105</v>
      </c>
      <c r="B10" s="86"/>
      <c r="C10" s="86"/>
      <c r="D10" s="12" t="s">
        <v>12</v>
      </c>
      <c r="E10" s="20">
        <f>E193-E4</f>
        <v>2194867.91</v>
      </c>
      <c r="G10" t="s">
        <v>158</v>
      </c>
    </row>
    <row r="11" spans="1:5" ht="15">
      <c r="A11" s="19" t="s">
        <v>6</v>
      </c>
      <c r="B11" s="86"/>
      <c r="C11" s="86"/>
      <c r="D11" s="12" t="s">
        <v>12</v>
      </c>
      <c r="E11" s="21"/>
    </row>
    <row r="12" spans="1:5" ht="15">
      <c r="A12" s="19" t="s">
        <v>147</v>
      </c>
      <c r="B12" s="86"/>
      <c r="C12" s="86"/>
      <c r="D12" s="12" t="s">
        <v>12</v>
      </c>
      <c r="E12" s="74">
        <f>1334720.7-5359.69-E203-83700+865279.3+227.6</f>
        <v>1659331.84</v>
      </c>
    </row>
    <row r="13" spans="1:7" ht="15">
      <c r="A13" s="19" t="s">
        <v>157</v>
      </c>
      <c r="B13" s="86"/>
      <c r="C13" s="86"/>
      <c r="D13" s="12" t="s">
        <v>12</v>
      </c>
      <c r="E13" s="74">
        <v>83700</v>
      </c>
      <c r="G13" t="s">
        <v>158</v>
      </c>
    </row>
    <row r="14" spans="1:13" ht="15">
      <c r="A14" s="19" t="s">
        <v>156</v>
      </c>
      <c r="B14" s="86"/>
      <c r="C14" s="86"/>
      <c r="D14" s="12"/>
      <c r="E14" s="74">
        <f>E203</f>
        <v>451836.07</v>
      </c>
      <c r="G14" t="s">
        <v>158</v>
      </c>
      <c r="M14" t="s">
        <v>148</v>
      </c>
    </row>
    <row r="15" spans="1:5" ht="18" customHeight="1">
      <c r="A15" s="19" t="s">
        <v>77</v>
      </c>
      <c r="B15" s="86"/>
      <c r="C15" s="86"/>
      <c r="D15" s="12" t="s">
        <v>12</v>
      </c>
      <c r="E15" s="94">
        <f>E216</f>
        <v>10829</v>
      </c>
    </row>
    <row r="16" spans="1:5" ht="15">
      <c r="A16" s="19" t="s">
        <v>6</v>
      </c>
      <c r="B16" s="86"/>
      <c r="C16" s="86"/>
      <c r="D16" s="12" t="s">
        <v>12</v>
      </c>
      <c r="E16" s="38"/>
    </row>
    <row r="17" spans="1:5" ht="15">
      <c r="A17" s="19" t="s">
        <v>176</v>
      </c>
      <c r="B17" s="86"/>
      <c r="C17" s="86"/>
      <c r="D17" s="12"/>
      <c r="E17" s="38">
        <f>3000+3000+4829</f>
        <v>10829</v>
      </c>
    </row>
    <row r="18" spans="1:5" ht="15">
      <c r="A18" s="19" t="s">
        <v>78</v>
      </c>
      <c r="B18" s="86"/>
      <c r="C18" s="86"/>
      <c r="D18" s="12" t="s">
        <v>12</v>
      </c>
      <c r="E18" s="20"/>
    </row>
    <row r="19" spans="1:5" ht="21" customHeight="1">
      <c r="A19" s="19" t="s">
        <v>45</v>
      </c>
      <c r="B19" s="86"/>
      <c r="C19" s="86"/>
      <c r="D19" s="12" t="s">
        <v>12</v>
      </c>
      <c r="E19" s="21"/>
    </row>
    <row r="20" spans="1:7" ht="15">
      <c r="A20" s="19" t="s">
        <v>14</v>
      </c>
      <c r="B20" s="86"/>
      <c r="C20" s="86"/>
      <c r="D20" s="12">
        <v>900</v>
      </c>
      <c r="E20" s="54">
        <f>E25+E53+E77+E113+E136+E143+E159+E162+E165+E167+E173+E193+E176+E149+E22+E50+E64+E152+E155+E180+E184+E170+E187+E190+E216</f>
        <v>31533127.970000003</v>
      </c>
      <c r="G20" t="s">
        <v>158</v>
      </c>
    </row>
    <row r="21" spans="1:5" ht="15">
      <c r="A21" s="19" t="s">
        <v>6</v>
      </c>
      <c r="B21" s="86"/>
      <c r="C21" s="86"/>
      <c r="D21" s="12"/>
      <c r="E21" s="21"/>
    </row>
    <row r="22" spans="1:5" ht="27" hidden="1">
      <c r="A22" s="48" t="s">
        <v>154</v>
      </c>
      <c r="B22" s="55" t="s">
        <v>149</v>
      </c>
      <c r="C22" s="55"/>
      <c r="D22" s="12"/>
      <c r="E22" s="52">
        <f>E23</f>
        <v>0</v>
      </c>
    </row>
    <row r="23" spans="1:5" ht="15" hidden="1">
      <c r="A23" s="19" t="s">
        <v>162</v>
      </c>
      <c r="B23" s="86"/>
      <c r="C23" s="86"/>
      <c r="D23" s="12">
        <v>213</v>
      </c>
      <c r="E23" s="21">
        <v>0</v>
      </c>
    </row>
    <row r="24" spans="1:5" ht="15">
      <c r="A24" s="19"/>
      <c r="B24" s="86"/>
      <c r="C24" s="86"/>
      <c r="D24" s="12"/>
      <c r="E24" s="21"/>
    </row>
    <row r="25" spans="1:7" ht="27">
      <c r="A25" s="48" t="s">
        <v>164</v>
      </c>
      <c r="B25" s="56" t="s">
        <v>153</v>
      </c>
      <c r="C25" s="57">
        <v>1210521010</v>
      </c>
      <c r="D25" s="12" t="s">
        <v>12</v>
      </c>
      <c r="E25" s="47">
        <f>E26</f>
        <v>2369688</v>
      </c>
      <c r="G25" t="s">
        <v>158</v>
      </c>
    </row>
    <row r="26" spans="1:5" ht="25.5">
      <c r="A26" s="44" t="s">
        <v>165</v>
      </c>
      <c r="B26" s="55"/>
      <c r="C26" s="57"/>
      <c r="D26" s="88" t="s">
        <v>12</v>
      </c>
      <c r="E26" s="89">
        <f>E27+E32</f>
        <v>2369688</v>
      </c>
    </row>
    <row r="27" spans="1:5" ht="15">
      <c r="A27" s="23" t="s">
        <v>20</v>
      </c>
      <c r="B27" s="58"/>
      <c r="C27" s="59"/>
      <c r="D27" s="14">
        <v>210</v>
      </c>
      <c r="E27" s="20">
        <f>E29+E30+E31</f>
        <v>600</v>
      </c>
    </row>
    <row r="28" spans="1:5" ht="15">
      <c r="A28" s="23" t="s">
        <v>1</v>
      </c>
      <c r="B28" s="86"/>
      <c r="C28" s="86"/>
      <c r="D28" s="13"/>
      <c r="E28" s="21"/>
    </row>
    <row r="29" spans="1:5" ht="15">
      <c r="A29" s="23" t="s">
        <v>21</v>
      </c>
      <c r="B29" s="58"/>
      <c r="C29" s="59"/>
      <c r="D29" s="14">
        <v>211</v>
      </c>
      <c r="E29" s="21"/>
    </row>
    <row r="30" spans="1:5" ht="15">
      <c r="A30" s="24" t="s">
        <v>22</v>
      </c>
      <c r="B30" s="58"/>
      <c r="C30" s="59"/>
      <c r="D30" s="14">
        <v>212</v>
      </c>
      <c r="E30" s="21">
        <v>600</v>
      </c>
    </row>
    <row r="31" spans="1:5" ht="15">
      <c r="A31" s="23" t="s">
        <v>106</v>
      </c>
      <c r="B31" s="58"/>
      <c r="C31" s="59"/>
      <c r="D31" s="14">
        <v>213</v>
      </c>
      <c r="E31" s="21"/>
    </row>
    <row r="32" spans="1:5" ht="15">
      <c r="A32" s="23" t="s">
        <v>31</v>
      </c>
      <c r="B32" s="58"/>
      <c r="C32" s="59"/>
      <c r="D32" s="14">
        <v>220</v>
      </c>
      <c r="E32" s="20">
        <f>E34+E36+E38+E39+E42+E43</f>
        <v>2369088</v>
      </c>
    </row>
    <row r="33" spans="1:5" ht="15">
      <c r="A33" s="23" t="s">
        <v>1</v>
      </c>
      <c r="B33" s="58"/>
      <c r="C33" s="59"/>
      <c r="D33" s="14"/>
      <c r="E33" s="21"/>
    </row>
    <row r="34" spans="1:5" ht="15">
      <c r="A34" s="23" t="s">
        <v>23</v>
      </c>
      <c r="B34" s="58"/>
      <c r="C34" s="59"/>
      <c r="D34" s="14">
        <v>221</v>
      </c>
      <c r="E34" s="21">
        <v>21441</v>
      </c>
    </row>
    <row r="35" spans="1:5" ht="15">
      <c r="A35" s="23" t="s">
        <v>24</v>
      </c>
      <c r="B35" s="58"/>
      <c r="C35" s="59"/>
      <c r="D35" s="14">
        <v>222</v>
      </c>
      <c r="E35" s="21"/>
    </row>
    <row r="36" spans="1:5" ht="15">
      <c r="A36" s="23" t="s">
        <v>25</v>
      </c>
      <c r="B36" s="58"/>
      <c r="C36" s="59"/>
      <c r="D36" s="14">
        <v>223</v>
      </c>
      <c r="E36" s="21">
        <v>1142915</v>
      </c>
    </row>
    <row r="37" spans="1:5" ht="15">
      <c r="A37" s="23" t="s">
        <v>26</v>
      </c>
      <c r="B37" s="58"/>
      <c r="C37" s="59"/>
      <c r="D37" s="14">
        <v>224</v>
      </c>
      <c r="E37" s="21"/>
    </row>
    <row r="38" spans="1:5" ht="15">
      <c r="A38" s="23" t="s">
        <v>27</v>
      </c>
      <c r="B38" s="58"/>
      <c r="C38" s="59"/>
      <c r="D38" s="14">
        <v>225</v>
      </c>
      <c r="E38" s="21">
        <v>263737</v>
      </c>
    </row>
    <row r="39" spans="1:5" ht="15">
      <c r="A39" s="23" t="s">
        <v>28</v>
      </c>
      <c r="B39" s="58"/>
      <c r="C39" s="59"/>
      <c r="D39" s="14">
        <v>226</v>
      </c>
      <c r="E39" s="21">
        <f>111968+78000</f>
        <v>189968</v>
      </c>
    </row>
    <row r="40" spans="1:5" ht="15">
      <c r="A40" s="23" t="s">
        <v>46</v>
      </c>
      <c r="B40" s="58"/>
      <c r="C40" s="59"/>
      <c r="D40" s="14">
        <v>260</v>
      </c>
      <c r="E40" s="20"/>
    </row>
    <row r="41" spans="1:5" ht="15">
      <c r="A41" s="23" t="s">
        <v>1</v>
      </c>
      <c r="B41" s="58"/>
      <c r="C41" s="59"/>
      <c r="D41" s="14"/>
      <c r="E41" s="21"/>
    </row>
    <row r="42" spans="1:5" ht="15">
      <c r="A42" s="23" t="s">
        <v>47</v>
      </c>
      <c r="B42" s="58"/>
      <c r="C42" s="59"/>
      <c r="D42" s="14">
        <v>262</v>
      </c>
      <c r="E42" s="21"/>
    </row>
    <row r="43" spans="1:5" ht="15">
      <c r="A43" s="23" t="s">
        <v>48</v>
      </c>
      <c r="B43" s="58"/>
      <c r="C43" s="59"/>
      <c r="D43" s="14">
        <v>290</v>
      </c>
      <c r="E43" s="21">
        <v>751027</v>
      </c>
    </row>
    <row r="44" spans="1:5" ht="15">
      <c r="A44" s="23" t="s">
        <v>107</v>
      </c>
      <c r="B44" s="58"/>
      <c r="C44" s="59"/>
      <c r="D44" s="14">
        <v>300</v>
      </c>
      <c r="E44" s="20">
        <f>E46+E47</f>
        <v>0</v>
      </c>
    </row>
    <row r="45" spans="1:5" ht="15">
      <c r="A45" s="23" t="s">
        <v>1</v>
      </c>
      <c r="B45" s="58"/>
      <c r="C45" s="59"/>
      <c r="D45" s="14"/>
      <c r="E45" s="21"/>
    </row>
    <row r="46" spans="1:5" ht="15">
      <c r="A46" s="23" t="s">
        <v>29</v>
      </c>
      <c r="B46" s="58"/>
      <c r="C46" s="59"/>
      <c r="D46" s="14">
        <v>310</v>
      </c>
      <c r="E46" s="21"/>
    </row>
    <row r="47" spans="1:5" ht="15">
      <c r="A47" s="23" t="s">
        <v>30</v>
      </c>
      <c r="B47" s="58"/>
      <c r="C47" s="59"/>
      <c r="D47" s="14">
        <v>340</v>
      </c>
      <c r="E47" s="21"/>
    </row>
    <row r="48" spans="1:5" ht="15">
      <c r="A48" s="23"/>
      <c r="B48" s="58"/>
      <c r="C48" s="59"/>
      <c r="D48" s="14"/>
      <c r="E48" s="21"/>
    </row>
    <row r="49" spans="1:5" ht="15">
      <c r="A49" s="23" t="s">
        <v>150</v>
      </c>
      <c r="B49" s="58"/>
      <c r="C49" s="59"/>
      <c r="D49" s="14"/>
      <c r="E49" s="21"/>
    </row>
    <row r="50" spans="1:5" ht="25.5" hidden="1">
      <c r="A50" s="23" t="s">
        <v>151</v>
      </c>
      <c r="B50" s="58" t="s">
        <v>110</v>
      </c>
      <c r="C50" s="59"/>
      <c r="D50" s="14"/>
      <c r="E50" s="21">
        <f>E51+E52</f>
        <v>0</v>
      </c>
    </row>
    <row r="51" spans="1:5" ht="15" hidden="1">
      <c r="A51" s="23" t="s">
        <v>143</v>
      </c>
      <c r="B51" s="58"/>
      <c r="C51" s="59"/>
      <c r="D51" s="14">
        <v>225</v>
      </c>
      <c r="E51" s="21"/>
    </row>
    <row r="52" spans="1:5" ht="15" hidden="1">
      <c r="A52" s="23" t="s">
        <v>29</v>
      </c>
      <c r="B52" s="58"/>
      <c r="C52" s="59"/>
      <c r="D52" s="14">
        <v>310</v>
      </c>
      <c r="E52" s="21">
        <f>270000-270000</f>
        <v>0</v>
      </c>
    </row>
    <row r="53" spans="1:7" ht="48">
      <c r="A53" s="50" t="s">
        <v>166</v>
      </c>
      <c r="B53" s="57" t="s">
        <v>163</v>
      </c>
      <c r="C53" s="57">
        <v>1210376210</v>
      </c>
      <c r="D53" s="49"/>
      <c r="E53" s="47">
        <f>E54+E60+E59+E58</f>
        <v>19295827</v>
      </c>
      <c r="G53" t="s">
        <v>158</v>
      </c>
    </row>
    <row r="54" spans="1:5" ht="15">
      <c r="A54" s="23" t="s">
        <v>20</v>
      </c>
      <c r="B54" s="58"/>
      <c r="C54" s="59"/>
      <c r="D54" s="14">
        <v>210</v>
      </c>
      <c r="E54" s="20">
        <f>E56+E57</f>
        <v>18894765</v>
      </c>
    </row>
    <row r="55" spans="1:5" ht="15">
      <c r="A55" s="23" t="s">
        <v>1</v>
      </c>
      <c r="B55" s="86"/>
      <c r="C55" s="86"/>
      <c r="D55" s="13"/>
      <c r="E55" s="21"/>
    </row>
    <row r="56" spans="1:5" ht="15">
      <c r="A56" s="23" t="s">
        <v>21</v>
      </c>
      <c r="B56" s="58"/>
      <c r="C56" s="59"/>
      <c r="D56" s="14">
        <v>211</v>
      </c>
      <c r="E56" s="21">
        <v>14512108</v>
      </c>
    </row>
    <row r="57" spans="1:5" ht="15">
      <c r="A57" s="23" t="s">
        <v>106</v>
      </c>
      <c r="B57" s="58"/>
      <c r="C57" s="59"/>
      <c r="D57" s="14">
        <v>213</v>
      </c>
      <c r="E57" s="21">
        <v>4382657</v>
      </c>
    </row>
    <row r="58" spans="1:5" ht="15">
      <c r="A58" s="23" t="s">
        <v>23</v>
      </c>
      <c r="B58" s="58"/>
      <c r="C58" s="59"/>
      <c r="D58" s="14">
        <v>221</v>
      </c>
      <c r="E58" s="21">
        <v>68917</v>
      </c>
    </row>
    <row r="59" spans="1:5" ht="15">
      <c r="A59" s="23" t="s">
        <v>28</v>
      </c>
      <c r="B59" s="58"/>
      <c r="C59" s="59"/>
      <c r="D59" s="14">
        <v>226</v>
      </c>
      <c r="E59" s="21">
        <v>61660</v>
      </c>
    </row>
    <row r="60" spans="1:5" ht="15">
      <c r="A60" s="23" t="s">
        <v>107</v>
      </c>
      <c r="B60" s="58"/>
      <c r="C60" s="59"/>
      <c r="D60" s="14">
        <v>300</v>
      </c>
      <c r="E60" s="20">
        <f>E62+E63</f>
        <v>270485</v>
      </c>
    </row>
    <row r="61" spans="1:5" ht="15">
      <c r="A61" s="23" t="s">
        <v>1</v>
      </c>
      <c r="B61" s="58"/>
      <c r="C61" s="59"/>
      <c r="D61" s="14"/>
      <c r="E61" s="21"/>
    </row>
    <row r="62" spans="1:5" ht="15">
      <c r="A62" s="23" t="s">
        <v>29</v>
      </c>
      <c r="B62" s="58"/>
      <c r="C62" s="59"/>
      <c r="D62" s="14">
        <v>310</v>
      </c>
      <c r="E62" s="21">
        <v>216874</v>
      </c>
    </row>
    <row r="63" spans="1:5" ht="15">
      <c r="A63" s="23" t="s">
        <v>30</v>
      </c>
      <c r="B63" s="58"/>
      <c r="C63" s="59"/>
      <c r="D63" s="14">
        <v>340</v>
      </c>
      <c r="E63" s="21">
        <v>53611</v>
      </c>
    </row>
    <row r="64" spans="1:5" ht="12.75" hidden="1">
      <c r="A64" s="138" t="s">
        <v>152</v>
      </c>
      <c r="B64" s="128" t="s">
        <v>141</v>
      </c>
      <c r="C64" s="129">
        <v>7137624</v>
      </c>
      <c r="D64" s="130"/>
      <c r="E64" s="131">
        <f>E66</f>
        <v>0</v>
      </c>
    </row>
    <row r="65" spans="1:5" ht="39.75" customHeight="1" hidden="1">
      <c r="A65" s="138"/>
      <c r="B65" s="128"/>
      <c r="C65" s="129"/>
      <c r="D65" s="130"/>
      <c r="E65" s="131"/>
    </row>
    <row r="66" spans="1:5" ht="15" hidden="1">
      <c r="A66" s="23" t="s">
        <v>20</v>
      </c>
      <c r="B66" s="58"/>
      <c r="C66" s="59"/>
      <c r="D66" s="14">
        <v>210</v>
      </c>
      <c r="E66" s="20">
        <f>E68+E69</f>
        <v>0</v>
      </c>
    </row>
    <row r="67" spans="1:5" ht="15" hidden="1">
      <c r="A67" s="23" t="s">
        <v>1</v>
      </c>
      <c r="B67" s="86"/>
      <c r="C67" s="86"/>
      <c r="D67" s="13"/>
      <c r="E67" s="21"/>
    </row>
    <row r="68" spans="1:5" ht="15" hidden="1">
      <c r="A68" s="23" t="s">
        <v>21</v>
      </c>
      <c r="B68" s="58"/>
      <c r="C68" s="59"/>
      <c r="D68" s="14">
        <v>211</v>
      </c>
      <c r="E68" s="21"/>
    </row>
    <row r="69" spans="1:5" ht="15" hidden="1">
      <c r="A69" s="23" t="s">
        <v>106</v>
      </c>
      <c r="B69" s="58"/>
      <c r="C69" s="59"/>
      <c r="D69" s="14">
        <v>213</v>
      </c>
      <c r="E69" s="21"/>
    </row>
    <row r="70" spans="1:5" ht="15" hidden="1">
      <c r="A70" s="44"/>
      <c r="B70" s="86"/>
      <c r="C70" s="87"/>
      <c r="D70" s="88"/>
      <c r="E70" s="21"/>
    </row>
    <row r="71" spans="1:5" ht="15" hidden="1">
      <c r="A71" s="23"/>
      <c r="B71" s="58"/>
      <c r="C71" s="59"/>
      <c r="D71" s="14"/>
      <c r="E71" s="21"/>
    </row>
    <row r="72" spans="1:5" ht="15" hidden="1">
      <c r="A72" s="23"/>
      <c r="B72" s="86"/>
      <c r="C72" s="86"/>
      <c r="D72" s="13"/>
      <c r="E72" s="21"/>
    </row>
    <row r="73" spans="1:5" ht="15" hidden="1">
      <c r="A73" s="23"/>
      <c r="B73" s="58"/>
      <c r="C73" s="59"/>
      <c r="D73" s="14"/>
      <c r="E73" s="21"/>
    </row>
    <row r="74" spans="1:5" ht="15" hidden="1">
      <c r="A74" s="23"/>
      <c r="B74" s="58"/>
      <c r="C74" s="59"/>
      <c r="D74" s="14"/>
      <c r="E74" s="21"/>
    </row>
    <row r="75" spans="1:5" ht="15" hidden="1">
      <c r="A75" s="23"/>
      <c r="B75" s="58"/>
      <c r="C75" s="59"/>
      <c r="D75" s="14"/>
      <c r="E75" s="21"/>
    </row>
    <row r="76" spans="1:5" ht="15" hidden="1">
      <c r="A76" s="23" t="s">
        <v>108</v>
      </c>
      <c r="B76" s="58"/>
      <c r="C76" s="60" t="s">
        <v>108</v>
      </c>
      <c r="D76" s="14"/>
      <c r="E76" s="21"/>
    </row>
    <row r="77" spans="1:7" ht="14.25">
      <c r="A77" s="45" t="s">
        <v>155</v>
      </c>
      <c r="B77" s="56" t="s">
        <v>110</v>
      </c>
      <c r="C77" s="61">
        <v>1210921100</v>
      </c>
      <c r="D77" s="46"/>
      <c r="E77" s="47">
        <f>E103+E111</f>
        <v>822439</v>
      </c>
      <c r="G77" t="s">
        <v>158</v>
      </c>
    </row>
    <row r="78" spans="1:5" ht="38.25" hidden="1">
      <c r="A78" s="25" t="s">
        <v>111</v>
      </c>
      <c r="B78" s="58"/>
      <c r="C78" s="62">
        <v>4320100</v>
      </c>
      <c r="D78" s="15"/>
      <c r="E78" s="89"/>
    </row>
    <row r="79" spans="1:5" ht="15" hidden="1">
      <c r="A79" s="23" t="s">
        <v>31</v>
      </c>
      <c r="B79" s="58"/>
      <c r="C79" s="59"/>
      <c r="D79" s="14">
        <v>220</v>
      </c>
      <c r="E79" s="20"/>
    </row>
    <row r="80" spans="1:5" ht="15" hidden="1">
      <c r="A80" s="23" t="s">
        <v>1</v>
      </c>
      <c r="B80" s="58"/>
      <c r="C80" s="59"/>
      <c r="D80" s="14"/>
      <c r="E80" s="21"/>
    </row>
    <row r="81" spans="1:5" ht="15" hidden="1">
      <c r="A81" s="23" t="s">
        <v>28</v>
      </c>
      <c r="B81" s="58"/>
      <c r="C81" s="59"/>
      <c r="D81" s="14">
        <v>226</v>
      </c>
      <c r="E81" s="21"/>
    </row>
    <row r="82" spans="1:5" ht="15" hidden="1">
      <c r="A82" s="23" t="s">
        <v>107</v>
      </c>
      <c r="B82" s="58"/>
      <c r="C82" s="59"/>
      <c r="D82" s="14">
        <v>300</v>
      </c>
      <c r="E82" s="20"/>
    </row>
    <row r="83" spans="1:5" ht="15" hidden="1">
      <c r="A83" s="23" t="s">
        <v>1</v>
      </c>
      <c r="B83" s="58"/>
      <c r="C83" s="59"/>
      <c r="D83" s="14"/>
      <c r="E83" s="21"/>
    </row>
    <row r="84" spans="1:5" ht="15" hidden="1">
      <c r="A84" s="23" t="s">
        <v>30</v>
      </c>
      <c r="B84" s="58"/>
      <c r="C84" s="59"/>
      <c r="D84" s="14">
        <v>340</v>
      </c>
      <c r="E84" s="21"/>
    </row>
    <row r="85" spans="1:5" ht="25.5" hidden="1">
      <c r="A85" s="25" t="s">
        <v>112</v>
      </c>
      <c r="B85" s="58"/>
      <c r="C85" s="62">
        <v>7950101</v>
      </c>
      <c r="D85" s="15"/>
      <c r="E85" s="89"/>
    </row>
    <row r="86" spans="1:5" ht="15" hidden="1">
      <c r="A86" s="23" t="s">
        <v>107</v>
      </c>
      <c r="B86" s="58"/>
      <c r="C86" s="59"/>
      <c r="D86" s="14">
        <v>300</v>
      </c>
      <c r="E86" s="20">
        <f>E89</f>
        <v>0</v>
      </c>
    </row>
    <row r="87" spans="1:5" ht="15" hidden="1">
      <c r="A87" s="23" t="s">
        <v>1</v>
      </c>
      <c r="B87" s="58"/>
      <c r="C87" s="59"/>
      <c r="D87" s="14"/>
      <c r="E87" s="21"/>
    </row>
    <row r="88" spans="1:5" ht="15" hidden="1">
      <c r="A88" s="23" t="s">
        <v>29</v>
      </c>
      <c r="B88" s="58"/>
      <c r="C88" s="59"/>
      <c r="D88" s="14">
        <v>310</v>
      </c>
      <c r="E88" s="21"/>
    </row>
    <row r="89" spans="1:5" ht="15" hidden="1">
      <c r="A89" s="23" t="s">
        <v>30</v>
      </c>
      <c r="B89" s="58"/>
      <c r="C89" s="59"/>
      <c r="D89" s="14">
        <v>340</v>
      </c>
      <c r="E89" s="21"/>
    </row>
    <row r="90" spans="1:5" ht="26.25" hidden="1">
      <c r="A90" s="26" t="s">
        <v>113</v>
      </c>
      <c r="B90" s="58"/>
      <c r="C90" s="62">
        <v>7950400</v>
      </c>
      <c r="D90" s="15"/>
      <c r="E90" s="89"/>
    </row>
    <row r="91" spans="1:5" ht="15" hidden="1">
      <c r="A91" s="23" t="s">
        <v>31</v>
      </c>
      <c r="B91" s="58"/>
      <c r="C91" s="59"/>
      <c r="D91" s="14">
        <v>220</v>
      </c>
      <c r="E91" s="20">
        <f>E94</f>
        <v>0</v>
      </c>
    </row>
    <row r="92" spans="1:5" ht="15" hidden="1">
      <c r="A92" s="23" t="s">
        <v>1</v>
      </c>
      <c r="B92" s="58"/>
      <c r="C92" s="59"/>
      <c r="D92" s="14"/>
      <c r="E92" s="21"/>
    </row>
    <row r="93" spans="1:5" ht="15" hidden="1">
      <c r="A93" s="23" t="s">
        <v>27</v>
      </c>
      <c r="B93" s="58"/>
      <c r="C93" s="59"/>
      <c r="D93" s="14">
        <v>225</v>
      </c>
      <c r="E93" s="21"/>
    </row>
    <row r="94" spans="1:5" ht="15" hidden="1">
      <c r="A94" s="23" t="s">
        <v>28</v>
      </c>
      <c r="B94" s="58"/>
      <c r="C94" s="59"/>
      <c r="D94" s="14">
        <v>226</v>
      </c>
      <c r="E94" s="21"/>
    </row>
    <row r="95" spans="1:5" ht="15" hidden="1">
      <c r="A95" s="23" t="s">
        <v>107</v>
      </c>
      <c r="B95" s="58"/>
      <c r="C95" s="59"/>
      <c r="D95" s="14">
        <v>300</v>
      </c>
      <c r="E95" s="20"/>
    </row>
    <row r="96" spans="1:5" ht="15" hidden="1">
      <c r="A96" s="23" t="s">
        <v>1</v>
      </c>
      <c r="B96" s="58"/>
      <c r="C96" s="59"/>
      <c r="D96" s="14"/>
      <c r="E96" s="21"/>
    </row>
    <row r="97" spans="1:5" ht="15" hidden="1">
      <c r="A97" s="23" t="s">
        <v>29</v>
      </c>
      <c r="B97" s="58"/>
      <c r="C97" s="59"/>
      <c r="D97" s="14">
        <v>310</v>
      </c>
      <c r="E97" s="21"/>
    </row>
    <row r="98" spans="1:5" ht="15" hidden="1">
      <c r="A98" s="25" t="s">
        <v>132</v>
      </c>
      <c r="B98" s="58"/>
      <c r="C98" s="63">
        <v>3700000</v>
      </c>
      <c r="D98" s="14"/>
      <c r="E98" s="21">
        <f>E99+E100</f>
        <v>0</v>
      </c>
    </row>
    <row r="99" spans="1:5" ht="15" hidden="1">
      <c r="A99" s="23" t="s">
        <v>133</v>
      </c>
      <c r="B99" s="58"/>
      <c r="C99" s="59"/>
      <c r="D99" s="14">
        <v>225</v>
      </c>
      <c r="E99" s="21"/>
    </row>
    <row r="100" spans="1:5" ht="15" hidden="1">
      <c r="A100" s="23" t="s">
        <v>134</v>
      </c>
      <c r="B100" s="58"/>
      <c r="C100" s="59"/>
      <c r="D100" s="14">
        <v>310</v>
      </c>
      <c r="E100" s="21"/>
    </row>
    <row r="101" spans="1:5" ht="25.5" hidden="1">
      <c r="A101" s="25" t="s">
        <v>135</v>
      </c>
      <c r="B101" s="64"/>
      <c r="C101" s="63">
        <v>7950600</v>
      </c>
      <c r="D101" s="14"/>
      <c r="E101" s="21">
        <f>E102</f>
        <v>0</v>
      </c>
    </row>
    <row r="102" spans="1:5" ht="15" hidden="1">
      <c r="A102" s="23" t="s">
        <v>133</v>
      </c>
      <c r="B102" s="58"/>
      <c r="C102" s="59"/>
      <c r="D102" s="14">
        <v>225</v>
      </c>
      <c r="E102" s="21"/>
    </row>
    <row r="103" spans="1:5" ht="15">
      <c r="A103" s="39" t="s">
        <v>167</v>
      </c>
      <c r="B103" s="64"/>
      <c r="C103" s="63"/>
      <c r="D103" s="15"/>
      <c r="E103" s="21">
        <f>E104+E108</f>
        <v>822439</v>
      </c>
    </row>
    <row r="104" spans="1:5" ht="15">
      <c r="A104" s="23" t="s">
        <v>136</v>
      </c>
      <c r="B104" s="58"/>
      <c r="C104" s="59"/>
      <c r="D104" s="14">
        <v>226</v>
      </c>
      <c r="E104" s="21">
        <v>822439</v>
      </c>
    </row>
    <row r="105" spans="1:5" ht="25.5" hidden="1">
      <c r="A105" s="25" t="s">
        <v>137</v>
      </c>
      <c r="B105" s="64"/>
      <c r="C105" s="63">
        <v>7956100</v>
      </c>
      <c r="D105" s="14"/>
      <c r="E105" s="21"/>
    </row>
    <row r="106" spans="1:5" ht="15" hidden="1">
      <c r="A106" s="23" t="s">
        <v>136</v>
      </c>
      <c r="B106" s="58"/>
      <c r="C106" s="59"/>
      <c r="D106" s="14">
        <v>226</v>
      </c>
      <c r="E106" s="21"/>
    </row>
    <row r="107" spans="1:5" ht="25.5" hidden="1">
      <c r="A107" s="25" t="s">
        <v>138</v>
      </c>
      <c r="B107" s="64"/>
      <c r="C107" s="63">
        <v>7956402</v>
      </c>
      <c r="D107" s="15"/>
      <c r="E107" s="21"/>
    </row>
    <row r="108" spans="1:5" ht="15">
      <c r="A108" s="23" t="s">
        <v>30</v>
      </c>
      <c r="B108" s="58"/>
      <c r="C108" s="59"/>
      <c r="D108" s="14">
        <v>340</v>
      </c>
      <c r="E108" s="21"/>
    </row>
    <row r="109" spans="1:5" ht="38.25" hidden="1">
      <c r="A109" s="25" t="s">
        <v>139</v>
      </c>
      <c r="B109" s="64"/>
      <c r="C109" s="63">
        <v>7956403</v>
      </c>
      <c r="D109" s="15"/>
      <c r="E109" s="21">
        <f>E110</f>
        <v>0</v>
      </c>
    </row>
    <row r="110" spans="1:5" ht="15" hidden="1">
      <c r="A110" s="23" t="s">
        <v>136</v>
      </c>
      <c r="B110" s="58"/>
      <c r="C110" s="59"/>
      <c r="D110" s="14">
        <v>226</v>
      </c>
      <c r="E110" s="21"/>
    </row>
    <row r="111" spans="1:5" ht="67.5" hidden="1">
      <c r="A111" s="39" t="s">
        <v>145</v>
      </c>
      <c r="B111" s="64"/>
      <c r="C111" s="65"/>
      <c r="D111" s="43"/>
      <c r="E111" s="38">
        <f>E112</f>
        <v>0</v>
      </c>
    </row>
    <row r="112" spans="1:5" ht="15" hidden="1">
      <c r="A112" s="23" t="s">
        <v>136</v>
      </c>
      <c r="B112" s="58"/>
      <c r="C112" s="66"/>
      <c r="D112" s="37">
        <v>226</v>
      </c>
      <c r="E112" s="38"/>
    </row>
    <row r="113" spans="1:5" ht="25.5" hidden="1">
      <c r="A113" s="23" t="s">
        <v>109</v>
      </c>
      <c r="B113" s="58" t="s">
        <v>141</v>
      </c>
      <c r="C113" s="59"/>
      <c r="D113" s="14"/>
      <c r="E113" s="21">
        <f>E114+E116</f>
        <v>0</v>
      </c>
    </row>
    <row r="114" spans="1:5" ht="25.5" hidden="1">
      <c r="A114" s="25" t="s">
        <v>140</v>
      </c>
      <c r="B114" s="58"/>
      <c r="C114" s="59">
        <v>5226100</v>
      </c>
      <c r="D114" s="14"/>
      <c r="E114" s="21">
        <f>E115</f>
        <v>0</v>
      </c>
    </row>
    <row r="115" spans="1:5" ht="15" hidden="1">
      <c r="A115" s="23" t="s">
        <v>30</v>
      </c>
      <c r="B115" s="58"/>
      <c r="C115" s="59"/>
      <c r="D115" s="14">
        <v>340</v>
      </c>
      <c r="E115" s="21"/>
    </row>
    <row r="116" spans="1:5" ht="25.5" hidden="1">
      <c r="A116" s="25" t="s">
        <v>142</v>
      </c>
      <c r="B116" s="64"/>
      <c r="C116" s="63">
        <v>5227108</v>
      </c>
      <c r="D116" s="15"/>
      <c r="E116" s="21">
        <f>E117</f>
        <v>0</v>
      </c>
    </row>
    <row r="117" spans="1:5" ht="15" hidden="1">
      <c r="A117" s="23" t="s">
        <v>136</v>
      </c>
      <c r="B117" s="58"/>
      <c r="C117" s="59"/>
      <c r="D117" s="14">
        <v>226</v>
      </c>
      <c r="E117" s="21"/>
    </row>
    <row r="118" spans="1:5" ht="25.5" hidden="1">
      <c r="A118" s="25" t="s">
        <v>114</v>
      </c>
      <c r="B118" s="58"/>
      <c r="C118" s="62">
        <v>7976302</v>
      </c>
      <c r="D118" s="15"/>
      <c r="E118" s="89"/>
    </row>
    <row r="119" spans="1:5" ht="15" hidden="1">
      <c r="A119" s="23" t="s">
        <v>20</v>
      </c>
      <c r="B119" s="58"/>
      <c r="C119" s="59"/>
      <c r="D119" s="14">
        <v>210</v>
      </c>
      <c r="E119" s="20"/>
    </row>
    <row r="120" spans="1:5" ht="15" hidden="1">
      <c r="A120" s="23" t="s">
        <v>1</v>
      </c>
      <c r="B120" s="86"/>
      <c r="C120" s="86"/>
      <c r="D120" s="13"/>
      <c r="E120" s="21"/>
    </row>
    <row r="121" spans="1:5" ht="15" hidden="1">
      <c r="A121" s="23" t="s">
        <v>21</v>
      </c>
      <c r="B121" s="58"/>
      <c r="C121" s="59"/>
      <c r="D121" s="14">
        <v>211</v>
      </c>
      <c r="E121" s="21"/>
    </row>
    <row r="122" spans="1:5" ht="15" hidden="1">
      <c r="A122" s="24" t="s">
        <v>22</v>
      </c>
      <c r="B122" s="58"/>
      <c r="C122" s="59"/>
      <c r="D122" s="14">
        <v>212</v>
      </c>
      <c r="E122" s="21"/>
    </row>
    <row r="123" spans="1:5" ht="15" hidden="1">
      <c r="A123" s="23" t="s">
        <v>106</v>
      </c>
      <c r="B123" s="58"/>
      <c r="C123" s="59"/>
      <c r="D123" s="14">
        <v>213</v>
      </c>
      <c r="E123" s="21"/>
    </row>
    <row r="124" spans="1:5" ht="15" hidden="1">
      <c r="A124" s="23" t="s">
        <v>31</v>
      </c>
      <c r="B124" s="58"/>
      <c r="C124" s="59"/>
      <c r="D124" s="14">
        <v>220</v>
      </c>
      <c r="E124" s="20"/>
    </row>
    <row r="125" spans="1:5" ht="15" hidden="1">
      <c r="A125" s="23" t="s">
        <v>1</v>
      </c>
      <c r="B125" s="58"/>
      <c r="C125" s="59"/>
      <c r="D125" s="14"/>
      <c r="E125" s="21"/>
    </row>
    <row r="126" spans="1:5" ht="15" hidden="1">
      <c r="A126" s="23" t="s">
        <v>23</v>
      </c>
      <c r="B126" s="58"/>
      <c r="C126" s="59"/>
      <c r="D126" s="14">
        <v>221</v>
      </c>
      <c r="E126" s="21"/>
    </row>
    <row r="127" spans="1:5" ht="15" hidden="1">
      <c r="A127" s="23" t="s">
        <v>25</v>
      </c>
      <c r="B127" s="58"/>
      <c r="C127" s="59"/>
      <c r="D127" s="14">
        <v>223</v>
      </c>
      <c r="E127" s="21"/>
    </row>
    <row r="128" spans="1:5" ht="15" hidden="1">
      <c r="A128" s="23" t="s">
        <v>27</v>
      </c>
      <c r="B128" s="58"/>
      <c r="C128" s="59"/>
      <c r="D128" s="14">
        <v>225</v>
      </c>
      <c r="E128" s="21"/>
    </row>
    <row r="129" spans="1:5" ht="15" hidden="1">
      <c r="A129" s="23" t="s">
        <v>28</v>
      </c>
      <c r="B129" s="58"/>
      <c r="C129" s="59"/>
      <c r="D129" s="14">
        <v>226</v>
      </c>
      <c r="E129" s="21"/>
    </row>
    <row r="130" spans="1:5" ht="15" hidden="1">
      <c r="A130" s="23" t="s">
        <v>48</v>
      </c>
      <c r="B130" s="58"/>
      <c r="C130" s="59"/>
      <c r="D130" s="14">
        <v>290</v>
      </c>
      <c r="E130" s="21"/>
    </row>
    <row r="131" spans="1:5" ht="15" hidden="1">
      <c r="A131" s="23" t="s">
        <v>107</v>
      </c>
      <c r="B131" s="58"/>
      <c r="C131" s="59"/>
      <c r="D131" s="14">
        <v>300</v>
      </c>
      <c r="E131" s="20"/>
    </row>
    <row r="132" spans="1:5" ht="15" hidden="1">
      <c r="A132" s="23" t="s">
        <v>1</v>
      </c>
      <c r="B132" s="58"/>
      <c r="C132" s="59"/>
      <c r="D132" s="14"/>
      <c r="E132" s="21"/>
    </row>
    <row r="133" spans="1:5" ht="15" hidden="1">
      <c r="A133" s="23" t="s">
        <v>29</v>
      </c>
      <c r="B133" s="58"/>
      <c r="C133" s="59"/>
      <c r="D133" s="14">
        <v>310</v>
      </c>
      <c r="E133" s="21"/>
    </row>
    <row r="134" spans="1:5" ht="15" hidden="1">
      <c r="A134" s="23" t="s">
        <v>30</v>
      </c>
      <c r="B134" s="58"/>
      <c r="C134" s="59"/>
      <c r="D134" s="14">
        <v>340</v>
      </c>
      <c r="E134" s="21"/>
    </row>
    <row r="135" spans="1:5" ht="15" hidden="1">
      <c r="A135" s="23" t="s">
        <v>108</v>
      </c>
      <c r="B135" s="58"/>
      <c r="C135" s="60" t="s">
        <v>108</v>
      </c>
      <c r="D135" s="14"/>
      <c r="E135" s="21"/>
    </row>
    <row r="136" spans="1:5" ht="25.5" hidden="1">
      <c r="A136" s="23" t="s">
        <v>115</v>
      </c>
      <c r="B136" s="42" t="s">
        <v>141</v>
      </c>
      <c r="C136" s="59"/>
      <c r="D136" s="14"/>
      <c r="E136" s="21">
        <f>E138</f>
        <v>0</v>
      </c>
    </row>
    <row r="137" spans="1:5" ht="25.5" hidden="1">
      <c r="A137" s="44" t="s">
        <v>144</v>
      </c>
      <c r="B137" s="86"/>
      <c r="C137" s="87">
        <v>8079389</v>
      </c>
      <c r="D137" s="88"/>
      <c r="E137" s="89"/>
    </row>
    <row r="138" spans="1:5" ht="15" hidden="1">
      <c r="A138" s="23" t="s">
        <v>20</v>
      </c>
      <c r="B138" s="58"/>
      <c r="C138" s="59"/>
      <c r="D138" s="14">
        <v>210</v>
      </c>
      <c r="E138" s="20">
        <f>E140+E141</f>
        <v>0</v>
      </c>
    </row>
    <row r="139" spans="1:5" ht="15" hidden="1">
      <c r="A139" s="23" t="s">
        <v>1</v>
      </c>
      <c r="B139" s="86"/>
      <c r="C139" s="86"/>
      <c r="D139" s="13"/>
      <c r="E139" s="21"/>
    </row>
    <row r="140" spans="1:5" ht="15" hidden="1">
      <c r="A140" s="23" t="s">
        <v>21</v>
      </c>
      <c r="B140" s="58"/>
      <c r="C140" s="59"/>
      <c r="D140" s="14">
        <v>211</v>
      </c>
      <c r="E140" s="21"/>
    </row>
    <row r="141" spans="1:5" ht="15" hidden="1">
      <c r="A141" s="23" t="s">
        <v>106</v>
      </c>
      <c r="B141" s="58"/>
      <c r="C141" s="59"/>
      <c r="D141" s="14">
        <v>213</v>
      </c>
      <c r="E141" s="21"/>
    </row>
    <row r="142" spans="1:5" ht="15" hidden="1">
      <c r="A142" s="23" t="s">
        <v>108</v>
      </c>
      <c r="B142" s="58"/>
      <c r="C142" s="59"/>
      <c r="D142" s="14"/>
      <c r="E142" s="21"/>
    </row>
    <row r="143" spans="1:5" ht="25.5" hidden="1">
      <c r="A143" s="23" t="s">
        <v>116</v>
      </c>
      <c r="B143" s="42" t="s">
        <v>117</v>
      </c>
      <c r="C143" s="59"/>
      <c r="D143" s="14"/>
      <c r="E143" s="21">
        <f>E144</f>
        <v>0</v>
      </c>
    </row>
    <row r="144" spans="1:5" ht="101.25" hidden="1">
      <c r="A144" s="41" t="s">
        <v>146</v>
      </c>
      <c r="B144" s="86"/>
      <c r="C144" s="87">
        <v>7137423</v>
      </c>
      <c r="D144" s="88"/>
      <c r="E144" s="89">
        <f>E147</f>
        <v>0</v>
      </c>
    </row>
    <row r="145" spans="1:5" ht="15" hidden="1">
      <c r="A145" s="23" t="s">
        <v>46</v>
      </c>
      <c r="B145" s="58"/>
      <c r="C145" s="59"/>
      <c r="D145" s="14">
        <v>260</v>
      </c>
      <c r="E145" s="20"/>
    </row>
    <row r="146" spans="1:5" ht="15" hidden="1">
      <c r="A146" s="23" t="s">
        <v>1</v>
      </c>
      <c r="B146" s="58"/>
      <c r="C146" s="59"/>
      <c r="D146" s="14"/>
      <c r="E146" s="21"/>
    </row>
    <row r="147" spans="1:5" ht="15" hidden="1">
      <c r="A147" s="23" t="s">
        <v>47</v>
      </c>
      <c r="B147" s="58"/>
      <c r="C147" s="59"/>
      <c r="D147" s="14">
        <v>262</v>
      </c>
      <c r="E147" s="21"/>
    </row>
    <row r="148" spans="1:5" ht="15" hidden="1">
      <c r="A148" s="23"/>
      <c r="B148" s="58"/>
      <c r="C148" s="59"/>
      <c r="D148" s="14"/>
      <c r="E148" s="21"/>
    </row>
    <row r="149" spans="1:7" ht="25.5">
      <c r="A149" s="45" t="s">
        <v>165</v>
      </c>
      <c r="B149" s="67" t="s">
        <v>110</v>
      </c>
      <c r="C149" s="61">
        <v>1210521010</v>
      </c>
      <c r="D149" s="51"/>
      <c r="E149" s="52">
        <f>E150</f>
        <v>24750</v>
      </c>
      <c r="G149" t="s">
        <v>158</v>
      </c>
    </row>
    <row r="150" spans="1:5" ht="15">
      <c r="A150" s="23" t="s">
        <v>27</v>
      </c>
      <c r="B150" s="58"/>
      <c r="C150" s="59"/>
      <c r="D150" s="14">
        <v>225</v>
      </c>
      <c r="E150" s="21">
        <v>24750</v>
      </c>
    </row>
    <row r="151" spans="1:5" ht="15">
      <c r="A151" s="23"/>
      <c r="B151" s="58"/>
      <c r="C151" s="59"/>
      <c r="D151" s="14"/>
      <c r="E151" s="21"/>
    </row>
    <row r="152" spans="1:7" ht="51">
      <c r="A152" s="45" t="s">
        <v>177</v>
      </c>
      <c r="B152" s="67" t="s">
        <v>110</v>
      </c>
      <c r="C152" s="68">
        <v>1211221140</v>
      </c>
      <c r="D152" s="51"/>
      <c r="E152" s="52">
        <f>E153+E154</f>
        <v>5594789.87</v>
      </c>
      <c r="G152" t="s">
        <v>158</v>
      </c>
    </row>
    <row r="153" spans="1:5" ht="15">
      <c r="A153" s="23" t="s">
        <v>143</v>
      </c>
      <c r="B153" s="58"/>
      <c r="C153" s="59"/>
      <c r="D153" s="14">
        <v>225</v>
      </c>
      <c r="E153" s="21">
        <f>5380000+768159.9-379760.03-200000</f>
        <v>5568399.87</v>
      </c>
    </row>
    <row r="154" spans="1:5" ht="15">
      <c r="A154" s="23" t="s">
        <v>29</v>
      </c>
      <c r="B154" s="58"/>
      <c r="C154" s="59"/>
      <c r="D154" s="14">
        <v>310</v>
      </c>
      <c r="E154" s="21">
        <v>26390</v>
      </c>
    </row>
    <row r="155" spans="1:5" ht="14.25" hidden="1">
      <c r="A155" s="45" t="s">
        <v>161</v>
      </c>
      <c r="B155" s="67" t="s">
        <v>110</v>
      </c>
      <c r="C155" s="68">
        <v>9949030</v>
      </c>
      <c r="D155" s="51"/>
      <c r="E155" s="52">
        <f>E156+E157</f>
        <v>0</v>
      </c>
    </row>
    <row r="156" spans="1:5" ht="15" hidden="1">
      <c r="A156" s="23" t="s">
        <v>143</v>
      </c>
      <c r="B156" s="58"/>
      <c r="C156" s="59"/>
      <c r="D156" s="14">
        <v>225</v>
      </c>
      <c r="E156" s="21"/>
    </row>
    <row r="157" spans="1:5" ht="15" hidden="1">
      <c r="A157" s="23" t="s">
        <v>48</v>
      </c>
      <c r="B157" s="58"/>
      <c r="C157" s="59"/>
      <c r="D157" s="14">
        <v>290</v>
      </c>
      <c r="E157" s="21"/>
    </row>
    <row r="158" spans="1:5" ht="15" hidden="1">
      <c r="A158" s="23"/>
      <c r="B158" s="58"/>
      <c r="C158" s="59"/>
      <c r="D158" s="14"/>
      <c r="E158" s="21"/>
    </row>
    <row r="159" spans="1:7" ht="27" hidden="1">
      <c r="A159" s="48" t="s">
        <v>154</v>
      </c>
      <c r="B159" s="76" t="s">
        <v>110</v>
      </c>
      <c r="C159" s="77">
        <v>9992101</v>
      </c>
      <c r="D159" s="78"/>
      <c r="E159" s="79">
        <f>E161+E160</f>
        <v>0</v>
      </c>
      <c r="G159" t="s">
        <v>158</v>
      </c>
    </row>
    <row r="160" spans="1:5" ht="15" hidden="1">
      <c r="A160" s="23" t="s">
        <v>143</v>
      </c>
      <c r="B160" s="71"/>
      <c r="C160" s="72"/>
      <c r="D160" s="73">
        <v>225</v>
      </c>
      <c r="E160" s="74"/>
    </row>
    <row r="161" spans="1:7" ht="15" hidden="1">
      <c r="A161" s="23" t="s">
        <v>136</v>
      </c>
      <c r="B161" s="58"/>
      <c r="C161" s="59"/>
      <c r="D161" s="14">
        <v>226</v>
      </c>
      <c r="E161" s="21"/>
      <c r="G161" t="s">
        <v>158</v>
      </c>
    </row>
    <row r="162" spans="1:5" ht="81" hidden="1">
      <c r="A162" s="80" t="s">
        <v>159</v>
      </c>
      <c r="B162" s="76" t="s">
        <v>110</v>
      </c>
      <c r="C162" s="77">
        <v>9999102</v>
      </c>
      <c r="D162" s="78"/>
      <c r="E162" s="79">
        <f>E164+E163</f>
        <v>0</v>
      </c>
    </row>
    <row r="163" spans="1:5" ht="15" hidden="1">
      <c r="A163" s="75" t="s">
        <v>136</v>
      </c>
      <c r="B163" s="71"/>
      <c r="C163" s="72"/>
      <c r="D163" s="73">
        <v>226</v>
      </c>
      <c r="E163" s="74"/>
    </row>
    <row r="164" spans="1:5" ht="15" hidden="1">
      <c r="A164" s="23" t="s">
        <v>30</v>
      </c>
      <c r="B164" s="58"/>
      <c r="C164" s="59"/>
      <c r="D164" s="14">
        <v>340</v>
      </c>
      <c r="E164" s="21"/>
    </row>
    <row r="165" spans="1:7" ht="27">
      <c r="A165" s="81" t="s">
        <v>168</v>
      </c>
      <c r="B165" s="82" t="s">
        <v>110</v>
      </c>
      <c r="C165" s="83" t="s">
        <v>179</v>
      </c>
      <c r="D165" s="84"/>
      <c r="E165" s="85">
        <f>E166</f>
        <v>97500</v>
      </c>
      <c r="G165" t="s">
        <v>158</v>
      </c>
    </row>
    <row r="166" spans="1:5" ht="15">
      <c r="A166" s="23" t="s">
        <v>175</v>
      </c>
      <c r="B166" s="58"/>
      <c r="C166" s="59"/>
      <c r="D166" s="14">
        <v>226</v>
      </c>
      <c r="E166" s="21">
        <v>97500</v>
      </c>
    </row>
    <row r="167" spans="1:5" ht="27" hidden="1">
      <c r="A167" s="80" t="s">
        <v>160</v>
      </c>
      <c r="B167" s="82" t="s">
        <v>110</v>
      </c>
      <c r="C167" s="83">
        <v>9992181</v>
      </c>
      <c r="D167" s="78"/>
      <c r="E167" s="79">
        <f>E168</f>
        <v>0</v>
      </c>
    </row>
    <row r="168" spans="1:5" ht="15" hidden="1">
      <c r="A168" s="75" t="s">
        <v>27</v>
      </c>
      <c r="B168" s="71"/>
      <c r="C168" s="72"/>
      <c r="D168" s="73">
        <v>225</v>
      </c>
      <c r="E168" s="74"/>
    </row>
    <row r="169" spans="1:5" ht="15">
      <c r="A169" s="75"/>
      <c r="B169" s="71"/>
      <c r="C169" s="72"/>
      <c r="D169" s="73"/>
      <c r="E169" s="74"/>
    </row>
    <row r="170" spans="1:5" ht="27">
      <c r="A170" s="81" t="s">
        <v>174</v>
      </c>
      <c r="B170" s="76" t="s">
        <v>110</v>
      </c>
      <c r="C170" s="77" t="s">
        <v>179</v>
      </c>
      <c r="D170" s="78"/>
      <c r="E170" s="79">
        <f>E171</f>
        <v>142800</v>
      </c>
    </row>
    <row r="171" spans="1:5" ht="15">
      <c r="A171" s="23" t="s">
        <v>175</v>
      </c>
      <c r="B171" s="71"/>
      <c r="C171" s="72"/>
      <c r="D171" s="73">
        <v>226</v>
      </c>
      <c r="E171" s="74">
        <v>142800</v>
      </c>
    </row>
    <row r="172" spans="1:5" ht="0.75" customHeight="1">
      <c r="A172" s="75"/>
      <c r="B172" s="71"/>
      <c r="C172" s="72"/>
      <c r="D172" s="73"/>
      <c r="E172" s="74"/>
    </row>
    <row r="173" spans="1:7" ht="60">
      <c r="A173" s="91" t="s">
        <v>170</v>
      </c>
      <c r="B173" s="76" t="s">
        <v>141</v>
      </c>
      <c r="C173" s="77">
        <v>1212076240</v>
      </c>
      <c r="D173" s="78"/>
      <c r="E173" s="79">
        <f>E174+E175</f>
        <v>259098</v>
      </c>
      <c r="G173" t="s">
        <v>158</v>
      </c>
    </row>
    <row r="174" spans="1:5" ht="15">
      <c r="A174" s="23" t="s">
        <v>21</v>
      </c>
      <c r="B174" s="58"/>
      <c r="C174" s="59"/>
      <c r="D174" s="14">
        <v>211</v>
      </c>
      <c r="E174" s="21">
        <v>199000</v>
      </c>
    </row>
    <row r="175" spans="1:5" ht="15">
      <c r="A175" s="23" t="s">
        <v>106</v>
      </c>
      <c r="B175" s="58"/>
      <c r="C175" s="59"/>
      <c r="D175" s="14">
        <v>213</v>
      </c>
      <c r="E175" s="21">
        <v>60098</v>
      </c>
    </row>
    <row r="176" spans="1:5" ht="31.5">
      <c r="A176" s="98" t="s">
        <v>169</v>
      </c>
      <c r="B176" s="67" t="s">
        <v>110</v>
      </c>
      <c r="C176" s="72">
        <v>9990021150</v>
      </c>
      <c r="D176" s="73"/>
      <c r="E176" s="74">
        <f>E177+E178</f>
        <v>115800</v>
      </c>
    </row>
    <row r="177" spans="1:5" ht="15">
      <c r="A177" s="23" t="s">
        <v>143</v>
      </c>
      <c r="B177" s="58"/>
      <c r="C177" s="59"/>
      <c r="D177" s="14">
        <v>225</v>
      </c>
      <c r="E177" s="21">
        <v>115800</v>
      </c>
    </row>
    <row r="178" spans="1:5" ht="15" hidden="1">
      <c r="A178" s="23" t="s">
        <v>27</v>
      </c>
      <c r="B178" s="58"/>
      <c r="C178" s="59"/>
      <c r="D178" s="14">
        <v>225</v>
      </c>
      <c r="E178" s="21"/>
    </row>
    <row r="179" spans="1:5" ht="15" hidden="1">
      <c r="A179" s="23" t="s">
        <v>108</v>
      </c>
      <c r="B179" s="58"/>
      <c r="C179" s="59"/>
      <c r="D179" s="14">
        <v>213</v>
      </c>
      <c r="E179" s="21"/>
    </row>
    <row r="180" spans="1:5" ht="25.5">
      <c r="A180" s="45" t="s">
        <v>165</v>
      </c>
      <c r="B180" s="67" t="s">
        <v>110</v>
      </c>
      <c r="C180" s="68">
        <v>9990021010</v>
      </c>
      <c r="D180" s="14"/>
      <c r="E180" s="52">
        <f>E181+E182</f>
        <v>66400</v>
      </c>
    </row>
    <row r="181" spans="1:5" ht="15">
      <c r="A181" s="23" t="s">
        <v>27</v>
      </c>
      <c r="B181" s="67"/>
      <c r="C181" s="59"/>
      <c r="D181" s="14">
        <v>225</v>
      </c>
      <c r="E181" s="21">
        <f>29075.86-11675.86</f>
        <v>17400</v>
      </c>
    </row>
    <row r="182" spans="1:5" ht="15">
      <c r="A182" s="23" t="s">
        <v>28</v>
      </c>
      <c r="B182" s="67"/>
      <c r="C182" s="59"/>
      <c r="D182" s="14">
        <v>226</v>
      </c>
      <c r="E182" s="21">
        <f>49000</f>
        <v>49000</v>
      </c>
    </row>
    <row r="183" spans="1:5" ht="11.25" customHeight="1">
      <c r="A183" s="23"/>
      <c r="B183" s="67"/>
      <c r="C183" s="59"/>
      <c r="D183" s="14"/>
      <c r="E183" s="21"/>
    </row>
    <row r="184" spans="1:5" ht="14.25">
      <c r="A184" s="45" t="s">
        <v>161</v>
      </c>
      <c r="B184" s="67" t="s">
        <v>110</v>
      </c>
      <c r="C184" s="68">
        <v>9940090300</v>
      </c>
      <c r="D184" s="51"/>
      <c r="E184" s="52">
        <f>E185</f>
        <v>15817</v>
      </c>
    </row>
    <row r="185" spans="1:5" ht="15">
      <c r="A185" s="23" t="s">
        <v>173</v>
      </c>
      <c r="B185" s="58"/>
      <c r="C185" s="59"/>
      <c r="D185" s="14">
        <v>290</v>
      </c>
      <c r="E185" s="21">
        <f>1000+4474+10343</f>
        <v>15817</v>
      </c>
    </row>
    <row r="186" spans="1:5" ht="15">
      <c r="A186" s="23"/>
      <c r="B186" s="58"/>
      <c r="C186" s="59"/>
      <c r="D186" s="14"/>
      <c r="E186" s="21"/>
    </row>
    <row r="187" spans="1:5" ht="14.25">
      <c r="A187" s="90" t="s">
        <v>167</v>
      </c>
      <c r="B187" s="67" t="s">
        <v>110</v>
      </c>
      <c r="C187" s="68">
        <v>9990021100</v>
      </c>
      <c r="D187" s="51"/>
      <c r="E187" s="52">
        <f>E188</f>
        <v>367162.5</v>
      </c>
    </row>
    <row r="188" spans="1:5" ht="15">
      <c r="A188" s="23" t="s">
        <v>136</v>
      </c>
      <c r="B188" s="58"/>
      <c r="C188" s="59"/>
      <c r="D188" s="14">
        <v>226</v>
      </c>
      <c r="E188" s="21">
        <v>367162.5</v>
      </c>
    </row>
    <row r="189" spans="1:5" ht="15">
      <c r="A189" s="23"/>
      <c r="B189" s="58"/>
      <c r="C189" s="59"/>
      <c r="D189" s="14"/>
      <c r="E189" s="21"/>
    </row>
    <row r="190" spans="1:5" ht="21.75" customHeight="1">
      <c r="A190" s="98" t="s">
        <v>169</v>
      </c>
      <c r="B190" s="67" t="s">
        <v>110</v>
      </c>
      <c r="C190" s="68">
        <v>1211921150</v>
      </c>
      <c r="D190" s="51"/>
      <c r="E190" s="52">
        <f>E191</f>
        <v>150000</v>
      </c>
    </row>
    <row r="191" spans="1:5" ht="15">
      <c r="A191" s="23" t="s">
        <v>143</v>
      </c>
      <c r="B191" s="58"/>
      <c r="C191" s="59"/>
      <c r="D191" s="14">
        <v>225</v>
      </c>
      <c r="E191" s="21">
        <v>150000</v>
      </c>
    </row>
    <row r="192" spans="1:5" ht="15">
      <c r="A192" s="23"/>
      <c r="B192" s="58"/>
      <c r="C192" s="59"/>
      <c r="D192" s="14"/>
      <c r="E192" s="21"/>
    </row>
    <row r="193" spans="1:5" ht="25.5">
      <c r="A193" s="45" t="s">
        <v>171</v>
      </c>
      <c r="B193" s="56" t="s">
        <v>118</v>
      </c>
      <c r="C193" s="55"/>
      <c r="D193" s="46"/>
      <c r="E193" s="47">
        <f>E194+E199+E212+E206+E205+E211</f>
        <v>2200227.6</v>
      </c>
    </row>
    <row r="194" spans="1:5" ht="15">
      <c r="A194" s="23" t="s">
        <v>20</v>
      </c>
      <c r="B194" s="58"/>
      <c r="C194" s="59"/>
      <c r="D194" s="14">
        <v>210</v>
      </c>
      <c r="E194" s="20">
        <f>E196+E198+E197</f>
        <v>1188586.8</v>
      </c>
    </row>
    <row r="195" spans="1:5" ht="15">
      <c r="A195" s="23" t="s">
        <v>1</v>
      </c>
      <c r="B195" s="86"/>
      <c r="C195" s="86"/>
      <c r="D195" s="13"/>
      <c r="E195" s="21"/>
    </row>
    <row r="196" spans="1:5" ht="15">
      <c r="A196" s="23" t="s">
        <v>21</v>
      </c>
      <c r="B196" s="58"/>
      <c r="C196" s="59"/>
      <c r="D196" s="14">
        <v>211</v>
      </c>
      <c r="E196" s="21">
        <f>440892.8+472000</f>
        <v>912892.8</v>
      </c>
    </row>
    <row r="197" spans="1:5" ht="15">
      <c r="A197" s="24" t="s">
        <v>22</v>
      </c>
      <c r="B197" s="58"/>
      <c r="C197" s="59"/>
      <c r="D197" s="14">
        <v>212</v>
      </c>
      <c r="E197" s="21">
        <f>10000-10000</f>
        <v>0</v>
      </c>
    </row>
    <row r="198" spans="1:5" ht="15">
      <c r="A198" s="23" t="s">
        <v>106</v>
      </c>
      <c r="B198" s="58"/>
      <c r="C198" s="59"/>
      <c r="D198" s="14">
        <v>213</v>
      </c>
      <c r="E198" s="21">
        <f>133150+142544</f>
        <v>275694</v>
      </c>
    </row>
    <row r="199" spans="1:5" ht="15">
      <c r="A199" s="23" t="s">
        <v>31</v>
      </c>
      <c r="B199" s="58"/>
      <c r="C199" s="59"/>
      <c r="D199" s="14">
        <v>220</v>
      </c>
      <c r="E199" s="20">
        <f>E203+E201</f>
        <v>474367.57</v>
      </c>
    </row>
    <row r="200" spans="1:5" ht="15">
      <c r="A200" s="23" t="s">
        <v>1</v>
      </c>
      <c r="B200" s="58"/>
      <c r="C200" s="59"/>
      <c r="D200" s="14"/>
      <c r="E200" s="21"/>
    </row>
    <row r="201" spans="1:5" ht="15">
      <c r="A201" s="23" t="s">
        <v>23</v>
      </c>
      <c r="B201" s="58"/>
      <c r="C201" s="59"/>
      <c r="D201" s="14">
        <v>221</v>
      </c>
      <c r="E201" s="21">
        <f>16159.2+6372.3</f>
        <v>22531.5</v>
      </c>
    </row>
    <row r="202" spans="1:5" ht="15">
      <c r="A202" s="23" t="s">
        <v>24</v>
      </c>
      <c r="B202" s="58"/>
      <c r="C202" s="59"/>
      <c r="D202" s="14">
        <v>222</v>
      </c>
      <c r="E202" s="21"/>
    </row>
    <row r="203" spans="1:5" ht="15">
      <c r="A203" s="23" t="s">
        <v>25</v>
      </c>
      <c r="B203" s="58"/>
      <c r="C203" s="59"/>
      <c r="D203" s="14">
        <v>223</v>
      </c>
      <c r="E203" s="21">
        <v>451836.07</v>
      </c>
    </row>
    <row r="204" spans="1:5" ht="15">
      <c r="A204" s="23" t="s">
        <v>26</v>
      </c>
      <c r="B204" s="58"/>
      <c r="C204" s="59"/>
      <c r="D204" s="14">
        <v>224</v>
      </c>
      <c r="E204" s="21"/>
    </row>
    <row r="205" spans="1:5" ht="15">
      <c r="A205" s="23" t="s">
        <v>27</v>
      </c>
      <c r="B205" s="58"/>
      <c r="C205" s="59"/>
      <c r="D205" s="14">
        <v>225</v>
      </c>
      <c r="E205" s="21">
        <f>18000+50000</f>
        <v>68000</v>
      </c>
    </row>
    <row r="206" spans="1:5" ht="15" hidden="1">
      <c r="A206" s="23" t="s">
        <v>28</v>
      </c>
      <c r="B206" s="58"/>
      <c r="C206" s="59"/>
      <c r="D206" s="14">
        <v>226</v>
      </c>
      <c r="E206" s="21">
        <v>156500</v>
      </c>
    </row>
    <row r="207" spans="1:5" ht="15" hidden="1">
      <c r="A207" s="23" t="s">
        <v>46</v>
      </c>
      <c r="B207" s="58"/>
      <c r="C207" s="59"/>
      <c r="D207" s="14">
        <v>260</v>
      </c>
      <c r="E207" s="20"/>
    </row>
    <row r="208" spans="1:5" ht="15" hidden="1">
      <c r="A208" s="23" t="s">
        <v>1</v>
      </c>
      <c r="B208" s="58"/>
      <c r="C208" s="59"/>
      <c r="D208" s="14"/>
      <c r="E208" s="21"/>
    </row>
    <row r="209" spans="1:5" ht="15" hidden="1">
      <c r="A209" s="23" t="s">
        <v>47</v>
      </c>
      <c r="B209" s="58"/>
      <c r="C209" s="59"/>
      <c r="D209" s="14">
        <v>262</v>
      </c>
      <c r="E209" s="21"/>
    </row>
    <row r="210" spans="1:5" ht="25.5" hidden="1">
      <c r="A210" s="23" t="s">
        <v>79</v>
      </c>
      <c r="B210" s="58"/>
      <c r="C210" s="59"/>
      <c r="D210" s="14">
        <v>263</v>
      </c>
      <c r="E210" s="20"/>
    </row>
    <row r="211" spans="1:5" ht="15">
      <c r="A211" s="23" t="s">
        <v>48</v>
      </c>
      <c r="B211" s="58"/>
      <c r="C211" s="59"/>
      <c r="D211" s="14">
        <v>290</v>
      </c>
      <c r="E211" s="21">
        <f>5358+12000-12000+227.6-5358</f>
        <v>227.60000000000036</v>
      </c>
    </row>
    <row r="212" spans="1:5" ht="15">
      <c r="A212" s="23" t="s">
        <v>107</v>
      </c>
      <c r="B212" s="58"/>
      <c r="C212" s="59"/>
      <c r="D212" s="14">
        <v>300</v>
      </c>
      <c r="E212" s="20">
        <f>E214+E215</f>
        <v>312545.63</v>
      </c>
    </row>
    <row r="213" spans="1:5" ht="15">
      <c r="A213" s="23" t="s">
        <v>1</v>
      </c>
      <c r="B213" s="58"/>
      <c r="C213" s="59"/>
      <c r="D213" s="14"/>
      <c r="E213" s="21"/>
    </row>
    <row r="214" spans="1:5" ht="15">
      <c r="A214" s="23" t="s">
        <v>29</v>
      </c>
      <c r="B214" s="58"/>
      <c r="C214" s="59"/>
      <c r="D214" s="14">
        <v>310</v>
      </c>
      <c r="E214" s="21">
        <f>67463+120000+12000-30241</f>
        <v>169222</v>
      </c>
    </row>
    <row r="215" spans="1:5" ht="15">
      <c r="A215" s="23" t="s">
        <v>30</v>
      </c>
      <c r="B215" s="58"/>
      <c r="C215" s="59"/>
      <c r="D215" s="14">
        <v>340</v>
      </c>
      <c r="E215" s="21">
        <f>23361.63+74363+30241+15358</f>
        <v>143323.63</v>
      </c>
    </row>
    <row r="216" spans="1:5" ht="15.75">
      <c r="A216" s="93" t="s">
        <v>119</v>
      </c>
      <c r="B216" s="69" t="s">
        <v>120</v>
      </c>
      <c r="C216" s="86"/>
      <c r="D216" s="12"/>
      <c r="E216" s="20">
        <f>E217+E220+E230+E232+E233</f>
        <v>10829</v>
      </c>
    </row>
    <row r="217" spans="1:5" ht="15" hidden="1">
      <c r="A217" s="23" t="s">
        <v>20</v>
      </c>
      <c r="B217" s="58"/>
      <c r="C217" s="59"/>
      <c r="D217" s="14">
        <v>210</v>
      </c>
      <c r="E217" s="20">
        <f>E219</f>
        <v>0</v>
      </c>
    </row>
    <row r="218" spans="1:5" ht="15" hidden="1">
      <c r="A218" s="23" t="s">
        <v>1</v>
      </c>
      <c r="B218" s="86"/>
      <c r="C218" s="86"/>
      <c r="D218" s="13"/>
      <c r="E218" s="21"/>
    </row>
    <row r="219" spans="1:5" ht="15" hidden="1">
      <c r="A219" s="24" t="s">
        <v>22</v>
      </c>
      <c r="B219" s="58"/>
      <c r="C219" s="59"/>
      <c r="D219" s="14">
        <v>212</v>
      </c>
      <c r="E219" s="21"/>
    </row>
    <row r="220" spans="1:5" ht="15" hidden="1">
      <c r="A220" s="23" t="s">
        <v>31</v>
      </c>
      <c r="B220" s="58"/>
      <c r="C220" s="59"/>
      <c r="D220" s="14">
        <v>220</v>
      </c>
      <c r="E220" s="20">
        <f>E222+E223+E224+E225+E226+E227+E228</f>
        <v>3000</v>
      </c>
    </row>
    <row r="221" spans="1:5" ht="15" hidden="1">
      <c r="A221" s="23" t="s">
        <v>1</v>
      </c>
      <c r="B221" s="58"/>
      <c r="C221" s="59"/>
      <c r="D221" s="14"/>
      <c r="E221" s="21"/>
    </row>
    <row r="222" spans="1:5" ht="15" hidden="1">
      <c r="A222" s="23" t="s">
        <v>23</v>
      </c>
      <c r="B222" s="58"/>
      <c r="C222" s="59"/>
      <c r="D222" s="14">
        <v>221</v>
      </c>
      <c r="E222" s="21"/>
    </row>
    <row r="223" spans="1:5" ht="15" hidden="1">
      <c r="A223" s="23" t="s">
        <v>24</v>
      </c>
      <c r="B223" s="58"/>
      <c r="C223" s="59"/>
      <c r="D223" s="14">
        <v>222</v>
      </c>
      <c r="E223" s="21">
        <f>12000-12000</f>
        <v>0</v>
      </c>
    </row>
    <row r="224" spans="1:5" ht="15" hidden="1">
      <c r="A224" s="23" t="s">
        <v>25</v>
      </c>
      <c r="B224" s="58"/>
      <c r="C224" s="59"/>
      <c r="D224" s="14">
        <v>223</v>
      </c>
      <c r="E224" s="21"/>
    </row>
    <row r="225" spans="1:5" ht="15" hidden="1">
      <c r="A225" s="23" t="s">
        <v>26</v>
      </c>
      <c r="B225" s="58"/>
      <c r="C225" s="59"/>
      <c r="D225" s="14">
        <v>224</v>
      </c>
      <c r="E225" s="21"/>
    </row>
    <row r="226" spans="1:5" ht="15" hidden="1">
      <c r="A226" s="23" t="s">
        <v>27</v>
      </c>
      <c r="B226" s="58"/>
      <c r="C226" s="59"/>
      <c r="D226" s="14">
        <v>225</v>
      </c>
      <c r="E226" s="21"/>
    </row>
    <row r="227" spans="1:5" ht="15">
      <c r="A227" s="23" t="s">
        <v>28</v>
      </c>
      <c r="B227" s="58"/>
      <c r="C227" s="59"/>
      <c r="D227" s="14">
        <v>226</v>
      </c>
      <c r="E227" s="21">
        <v>3000</v>
      </c>
    </row>
    <row r="228" spans="1:5" ht="15" hidden="1">
      <c r="A228" s="23" t="s">
        <v>46</v>
      </c>
      <c r="B228" s="58"/>
      <c r="C228" s="59"/>
      <c r="D228" s="14">
        <v>260</v>
      </c>
      <c r="E228" s="20"/>
    </row>
    <row r="229" spans="1:5" ht="15" hidden="1">
      <c r="A229" s="23" t="s">
        <v>1</v>
      </c>
      <c r="B229" s="58"/>
      <c r="C229" s="59"/>
      <c r="D229" s="14"/>
      <c r="E229" s="21"/>
    </row>
    <row r="230" spans="1:5" ht="15" hidden="1">
      <c r="A230" s="23" t="s">
        <v>47</v>
      </c>
      <c r="B230" s="58"/>
      <c r="C230" s="59"/>
      <c r="D230" s="14">
        <v>262</v>
      </c>
      <c r="E230" s="21">
        <f>E231</f>
        <v>0</v>
      </c>
    </row>
    <row r="231" spans="1:5" ht="25.5" hidden="1">
      <c r="A231" s="23" t="s">
        <v>79</v>
      </c>
      <c r="B231" s="58"/>
      <c r="C231" s="59"/>
      <c r="D231" s="14">
        <v>263</v>
      </c>
      <c r="E231" s="20"/>
    </row>
    <row r="232" spans="1:5" ht="15">
      <c r="A232" s="23" t="s">
        <v>48</v>
      </c>
      <c r="B232" s="58"/>
      <c r="C232" s="59"/>
      <c r="D232" s="14">
        <v>290</v>
      </c>
      <c r="E232" s="21"/>
    </row>
    <row r="233" spans="1:5" ht="15">
      <c r="A233" s="23" t="s">
        <v>107</v>
      </c>
      <c r="B233" s="58"/>
      <c r="C233" s="59"/>
      <c r="D233" s="14">
        <v>300</v>
      </c>
      <c r="E233" s="20">
        <f>E235+E236</f>
        <v>7829</v>
      </c>
    </row>
    <row r="234" spans="1:5" ht="15">
      <c r="A234" s="23" t="s">
        <v>1</v>
      </c>
      <c r="B234" s="58"/>
      <c r="C234" s="59"/>
      <c r="D234" s="14"/>
      <c r="E234" s="21"/>
    </row>
    <row r="235" spans="1:5" ht="15">
      <c r="A235" s="23" t="s">
        <v>29</v>
      </c>
      <c r="B235" s="58"/>
      <c r="C235" s="59"/>
      <c r="D235" s="14">
        <v>310</v>
      </c>
      <c r="E235" s="21"/>
    </row>
    <row r="236" spans="1:5" ht="15">
      <c r="A236" s="23" t="s">
        <v>30</v>
      </c>
      <c r="B236" s="58"/>
      <c r="C236" s="59"/>
      <c r="D236" s="14">
        <v>340</v>
      </c>
      <c r="E236" s="21">
        <f>3000+4829</f>
        <v>7829</v>
      </c>
    </row>
    <row r="237" spans="1:5" ht="15">
      <c r="A237" s="23" t="s">
        <v>121</v>
      </c>
      <c r="B237" s="58"/>
      <c r="C237" s="59"/>
      <c r="D237" s="14">
        <v>500</v>
      </c>
      <c r="E237" s="21"/>
    </row>
    <row r="238" spans="1:5" ht="15">
      <c r="A238" s="23" t="s">
        <v>1</v>
      </c>
      <c r="B238" s="58"/>
      <c r="C238" s="59"/>
      <c r="D238" s="14"/>
      <c r="E238" s="21"/>
    </row>
    <row r="239" spans="1:5" ht="25.5">
      <c r="A239" s="23" t="s">
        <v>98</v>
      </c>
      <c r="B239" s="58"/>
      <c r="C239" s="59"/>
      <c r="D239" s="14">
        <v>520</v>
      </c>
      <c r="E239" s="21"/>
    </row>
    <row r="240" spans="1:5" ht="15">
      <c r="A240" s="23" t="s">
        <v>86</v>
      </c>
      <c r="B240" s="58"/>
      <c r="C240" s="59"/>
      <c r="D240" s="14">
        <v>530</v>
      </c>
      <c r="E240" s="21"/>
    </row>
    <row r="241" spans="1:5" ht="15">
      <c r="A241" s="25" t="s">
        <v>15</v>
      </c>
      <c r="B241" s="86"/>
      <c r="C241" s="86"/>
      <c r="D241" s="88"/>
      <c r="E241" s="21"/>
    </row>
    <row r="242" spans="1:5" ht="15.75" thickBot="1">
      <c r="A242" s="27" t="s">
        <v>16</v>
      </c>
      <c r="B242" s="70"/>
      <c r="C242" s="70"/>
      <c r="D242" s="28" t="s">
        <v>12</v>
      </c>
      <c r="E242" s="29"/>
    </row>
    <row r="243" spans="1:5" ht="5.25" customHeight="1">
      <c r="A243" s="33"/>
      <c r="B243" s="34"/>
      <c r="C243" s="34"/>
      <c r="D243" s="35"/>
      <c r="E243" s="36"/>
    </row>
    <row r="244" spans="1:5" ht="15" hidden="1">
      <c r="A244" s="33"/>
      <c r="B244" s="34"/>
      <c r="C244" s="34"/>
      <c r="D244" s="35"/>
      <c r="E244" s="36"/>
    </row>
    <row r="245" spans="1:5" ht="14.25" customHeight="1">
      <c r="A245" s="92" t="s">
        <v>178</v>
      </c>
      <c r="B245" s="34"/>
      <c r="C245" s="34"/>
      <c r="D245" s="35"/>
      <c r="E245" s="36"/>
    </row>
    <row r="246" ht="12.75" hidden="1">
      <c r="A246" s="40"/>
    </row>
    <row r="247" ht="12.75" hidden="1">
      <c r="A247" s="40"/>
    </row>
    <row r="248" spans="1:43" ht="12.75">
      <c r="A248" s="127" t="s">
        <v>122</v>
      </c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96"/>
      <c r="AP248" s="96"/>
      <c r="AQ248" s="96"/>
    </row>
    <row r="249" spans="1:43" ht="12.75">
      <c r="A249" s="127" t="s">
        <v>123</v>
      </c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96"/>
      <c r="AP249" s="96"/>
      <c r="AQ249" s="96"/>
    </row>
    <row r="250" spans="1:43" ht="12.75">
      <c r="A250" s="127" t="s">
        <v>130</v>
      </c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6"/>
      <c r="AO250" s="96"/>
      <c r="AP250" s="96"/>
      <c r="AQ250" s="96"/>
    </row>
    <row r="251" spans="1:43" ht="9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6"/>
      <c r="AO251" s="96"/>
      <c r="AP251" s="96"/>
      <c r="AQ251" s="96"/>
    </row>
    <row r="252" spans="1:43" ht="12.75">
      <c r="A252" s="127" t="s">
        <v>124</v>
      </c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</row>
    <row r="253" spans="1:43" ht="12.75">
      <c r="A253" s="127" t="s">
        <v>125</v>
      </c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96"/>
      <c r="AQ253" s="96"/>
    </row>
    <row r="254" spans="1:43" ht="12.75">
      <c r="A254" s="127" t="s">
        <v>126</v>
      </c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6"/>
      <c r="AO254" s="96"/>
      <c r="AP254" s="96"/>
      <c r="AQ254" s="96"/>
    </row>
    <row r="255" spans="1:43" ht="9.75" customHeight="1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6"/>
      <c r="AO255" s="96"/>
      <c r="AP255" s="96"/>
      <c r="AQ255" s="96"/>
    </row>
    <row r="256" spans="1:43" ht="12.75">
      <c r="A256" s="127" t="s">
        <v>127</v>
      </c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96"/>
    </row>
    <row r="257" spans="1:43" ht="12.75">
      <c r="A257" s="127" t="s">
        <v>131</v>
      </c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96"/>
      <c r="AP257" s="96"/>
      <c r="AQ257" s="96"/>
    </row>
    <row r="258" spans="1:43" ht="12.75" hidden="1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6"/>
      <c r="AO258" s="96"/>
      <c r="AP258" s="96"/>
      <c r="AQ258" s="96"/>
    </row>
    <row r="259" spans="1:43" ht="12.75">
      <c r="A259" s="127" t="s">
        <v>128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6"/>
      <c r="AO259" s="96"/>
      <c r="AP259" s="96"/>
      <c r="AQ259" s="96"/>
    </row>
    <row r="260" spans="1:39" ht="15">
      <c r="A260" s="126" t="s">
        <v>129</v>
      </c>
      <c r="B260" s="126"/>
      <c r="C260" s="126"/>
      <c r="D260" s="126"/>
      <c r="E260" s="126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</row>
    <row r="261" spans="1:39" ht="15">
      <c r="A261" s="126"/>
      <c r="B261" s="126"/>
      <c r="C261" s="126"/>
      <c r="D261" s="126"/>
      <c r="E261" s="126"/>
      <c r="F261" s="30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30"/>
      <c r="AK261" s="30"/>
      <c r="AL261" s="30"/>
      <c r="AM261" s="30"/>
    </row>
    <row r="262" spans="1:39" ht="15">
      <c r="A262" s="30"/>
      <c r="B262" s="30"/>
      <c r="C262" s="30"/>
      <c r="D262" s="30"/>
      <c r="E262" s="30"/>
      <c r="F262" s="30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0"/>
      <c r="AK262" s="30"/>
      <c r="AL262" s="30"/>
      <c r="AM262" s="30"/>
    </row>
    <row r="263" spans="1:39" ht="15.75" thickBot="1">
      <c r="A263" s="30"/>
      <c r="B263" s="4" t="s">
        <v>2</v>
      </c>
      <c r="C263" s="134"/>
      <c r="D263" s="134"/>
      <c r="E263" s="134"/>
      <c r="F263" s="32"/>
      <c r="G263" s="132"/>
      <c r="H263" s="132"/>
      <c r="I263" s="31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99">
        <v>20</v>
      </c>
      <c r="AC263" s="99"/>
      <c r="AD263" s="99"/>
      <c r="AE263" s="99"/>
      <c r="AF263" s="132"/>
      <c r="AG263" s="132"/>
      <c r="AH263" s="132"/>
      <c r="AI263" s="132"/>
      <c r="AJ263" s="126" t="s">
        <v>3</v>
      </c>
      <c r="AK263" s="126"/>
      <c r="AL263" s="126"/>
      <c r="AM263" s="126"/>
    </row>
  </sheetData>
  <sheetProtection/>
  <mergeCells count="27">
    <mergeCell ref="A1:C1"/>
    <mergeCell ref="D1:D2"/>
    <mergeCell ref="E1:E2"/>
    <mergeCell ref="A2:C2"/>
    <mergeCell ref="A64:A65"/>
    <mergeCell ref="G261:AI261"/>
    <mergeCell ref="A248:AN248"/>
    <mergeCell ref="A249:AN249"/>
    <mergeCell ref="A250:Y250"/>
    <mergeCell ref="A252:AQ252"/>
    <mergeCell ref="J263:AA263"/>
    <mergeCell ref="A261:E261"/>
    <mergeCell ref="AF263:AI263"/>
    <mergeCell ref="A260:E260"/>
    <mergeCell ref="A259:O259"/>
    <mergeCell ref="AB263:AE263"/>
    <mergeCell ref="C263:E263"/>
    <mergeCell ref="AJ263:AM263"/>
    <mergeCell ref="A256:AP256"/>
    <mergeCell ref="A257:AN257"/>
    <mergeCell ref="B64:B65"/>
    <mergeCell ref="C64:C65"/>
    <mergeCell ref="D64:D65"/>
    <mergeCell ref="E64:E65"/>
    <mergeCell ref="A253:AO253"/>
    <mergeCell ref="A254:Y254"/>
    <mergeCell ref="G263:H263"/>
  </mergeCells>
  <printOptions/>
  <pageMargins left="0" right="0" top="0" bottom="0" header="0.31496062992125984" footer="0.31496062992125984"/>
  <pageSetup horizontalDpi="600" verticalDpi="600" orientation="portrait" paperSize="9" scale="67" r:id="rId1"/>
  <rowBreaks count="2" manualBreakCount="2">
    <brk id="110" max="5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2002-12-31T21:15:29Z</cp:lastPrinted>
  <dcterms:created xsi:type="dcterms:W3CDTF">2010-11-26T07:12:57Z</dcterms:created>
  <dcterms:modified xsi:type="dcterms:W3CDTF">2017-11-15T17:46:57Z</dcterms:modified>
  <cp:category/>
  <cp:version/>
  <cp:contentType/>
  <cp:contentStatus/>
</cp:coreProperties>
</file>